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xml" ContentType="application/vnd.openxmlformats-officedocument.drawingml.chartshapes+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royectosAmbientale\Dropbox\MI DROPBOX\ALIARSE\fundecooperación\Herramientas\"/>
    </mc:Choice>
  </mc:AlternateContent>
  <bookViews>
    <workbookView xWindow="0" yWindow="0" windowWidth="21600" windowHeight="9735" tabRatio="848" firstSheet="3" activeTab="9"/>
  </bookViews>
  <sheets>
    <sheet name="Herramienta" sheetId="16" r:id="rId1"/>
    <sheet name="Fuentes de emisión" sheetId="12" r:id="rId2"/>
    <sheet name="Electricidad" sheetId="1" r:id="rId3"/>
    <sheet name="Combustibles" sheetId="5" r:id="rId4"/>
    <sheet name="Aguas residuales" sheetId="6" r:id="rId5"/>
    <sheet name="Residuos orgánicos" sheetId="10" r:id="rId6"/>
    <sheet name="Fertilizantes" sheetId="11" r:id="rId7"/>
    <sheet name="Proceso digestivo animales" sheetId="13" r:id="rId8"/>
    <sheet name="Manejo de estiércol animales" sheetId="14" r:id="rId9"/>
    <sheet name="Total CO2 estimación" sheetId="15" r:id="rId10"/>
  </sheets>
  <definedNames>
    <definedName name="_xlnm.Print_Area" localSheetId="4">'Aguas residuales'!$B$1:$I$66</definedName>
    <definedName name="_xlnm.Print_Area" localSheetId="3">Combustibles!$A$2:$I$63</definedName>
    <definedName name="_xlnm.Print_Area" localSheetId="2">Electricidad!$B$2:$I$55</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5" l="1"/>
  <c r="E40" i="1"/>
  <c r="V9" i="1"/>
  <c r="W9" i="1"/>
  <c r="X9" i="1"/>
  <c r="Z9" i="1"/>
  <c r="D7" i="15"/>
  <c r="D48" i="5"/>
  <c r="O11" i="5"/>
  <c r="Q11" i="5"/>
  <c r="S11" i="5"/>
  <c r="F48" i="5"/>
  <c r="O12" i="5"/>
  <c r="Q12" i="5"/>
  <c r="S12" i="5"/>
  <c r="Q13" i="5"/>
  <c r="S13" i="5"/>
  <c r="S14" i="5"/>
  <c r="U11" i="5"/>
  <c r="W11" i="5"/>
  <c r="U12" i="5"/>
  <c r="W12" i="5"/>
  <c r="U13" i="5"/>
  <c r="W13" i="5"/>
  <c r="W14" i="5"/>
  <c r="Y11" i="5"/>
  <c r="AA11" i="5"/>
  <c r="Y12" i="5"/>
  <c r="AA12" i="5"/>
  <c r="Y13" i="5"/>
  <c r="AA13" i="5"/>
  <c r="AA14" i="5"/>
  <c r="AB11" i="5"/>
  <c r="D8" i="15"/>
  <c r="X13" i="6"/>
  <c r="Z13" i="6"/>
  <c r="G52" i="6"/>
  <c r="U14" i="6"/>
  <c r="X14" i="6"/>
  <c r="Z14" i="6"/>
  <c r="U15" i="6"/>
  <c r="X15" i="6"/>
  <c r="Z15" i="6"/>
  <c r="X16" i="6"/>
  <c r="Z16" i="6"/>
  <c r="X17" i="6"/>
  <c r="Z17" i="6"/>
  <c r="X18" i="6"/>
  <c r="Z18" i="6"/>
  <c r="X19" i="6"/>
  <c r="Z19" i="6"/>
  <c r="AA17" i="6"/>
  <c r="D9" i="15"/>
  <c r="T11" i="10"/>
  <c r="V11" i="10"/>
  <c r="X11" i="10"/>
  <c r="T12" i="10"/>
  <c r="V12" i="10"/>
  <c r="X12" i="10"/>
  <c r="V13" i="10"/>
  <c r="X13" i="10"/>
  <c r="Z11" i="10"/>
  <c r="AB11" i="10"/>
  <c r="Z12" i="10"/>
  <c r="AB12" i="10"/>
  <c r="Z13" i="10"/>
  <c r="AB13" i="10"/>
  <c r="AC12" i="10"/>
  <c r="D10" i="15"/>
  <c r="K21" i="11"/>
  <c r="M21" i="11"/>
  <c r="O21" i="11"/>
  <c r="K22" i="11"/>
  <c r="M22" i="11"/>
  <c r="O22" i="11"/>
  <c r="K23" i="11"/>
  <c r="M23" i="11"/>
  <c r="O23" i="11"/>
  <c r="K24" i="11"/>
  <c r="M24" i="11"/>
  <c r="O24" i="11"/>
  <c r="K25" i="11"/>
  <c r="M25" i="11"/>
  <c r="O25" i="11"/>
  <c r="K26" i="11"/>
  <c r="M26" i="11"/>
  <c r="O26" i="11"/>
  <c r="K27" i="11"/>
  <c r="M27" i="11"/>
  <c r="O27" i="11"/>
  <c r="K28" i="11"/>
  <c r="M28" i="11"/>
  <c r="O28" i="11"/>
  <c r="K29" i="11"/>
  <c r="M29" i="11"/>
  <c r="O29" i="11"/>
  <c r="K30" i="11"/>
  <c r="M30" i="11"/>
  <c r="O30" i="11"/>
  <c r="K31" i="11"/>
  <c r="M31" i="11"/>
  <c r="O31" i="11"/>
  <c r="K32" i="11"/>
  <c r="M32" i="11"/>
  <c r="O32" i="11"/>
  <c r="P21" i="11"/>
  <c r="D11" i="15"/>
  <c r="F17" i="13"/>
  <c r="H17" i="13"/>
  <c r="F18" i="13"/>
  <c r="H18" i="13"/>
  <c r="F19" i="13"/>
  <c r="H19" i="13"/>
  <c r="F20" i="13"/>
  <c r="H20" i="13"/>
  <c r="F21" i="13"/>
  <c r="H21" i="13"/>
  <c r="F22" i="13"/>
  <c r="H22" i="13"/>
  <c r="F23" i="13"/>
  <c r="H23" i="13"/>
  <c r="F24" i="13"/>
  <c r="H24" i="13"/>
  <c r="F25" i="13"/>
  <c r="H25" i="13"/>
  <c r="F26" i="13"/>
  <c r="H26" i="13"/>
  <c r="F27" i="13"/>
  <c r="H27" i="13"/>
  <c r="I22" i="13"/>
  <c r="D12" i="15"/>
  <c r="E13" i="14"/>
  <c r="G13" i="14"/>
  <c r="E14" i="14"/>
  <c r="G14" i="14"/>
  <c r="E15" i="14"/>
  <c r="G15" i="14"/>
  <c r="E16" i="14"/>
  <c r="G16" i="14"/>
  <c r="E17" i="14"/>
  <c r="G17" i="14"/>
  <c r="E18" i="14"/>
  <c r="G18" i="14"/>
  <c r="H15" i="14"/>
  <c r="D13" i="15"/>
  <c r="D14" i="15"/>
  <c r="E7" i="14"/>
  <c r="G7" i="14"/>
  <c r="E8" i="14"/>
  <c r="G8" i="14"/>
  <c r="E9" i="14"/>
  <c r="G9" i="14"/>
  <c r="E10" i="14"/>
  <c r="G10" i="14"/>
  <c r="E11" i="14"/>
  <c r="G11" i="14"/>
  <c r="E12" i="14"/>
  <c r="G12" i="14"/>
  <c r="H9" i="14"/>
  <c r="C13" i="15"/>
  <c r="F6" i="13"/>
  <c r="H6" i="13"/>
  <c r="F7" i="13"/>
  <c r="H7" i="13"/>
  <c r="F8" i="13"/>
  <c r="H8" i="13"/>
  <c r="F9" i="13"/>
  <c r="H9" i="13"/>
  <c r="F10" i="13"/>
  <c r="H10" i="13"/>
  <c r="F11" i="13"/>
  <c r="H11" i="13"/>
  <c r="F12" i="13"/>
  <c r="H12" i="13"/>
  <c r="F13" i="13"/>
  <c r="H13" i="13"/>
  <c r="F14" i="13"/>
  <c r="H14" i="13"/>
  <c r="F15" i="13"/>
  <c r="H15" i="13"/>
  <c r="F16" i="13"/>
  <c r="H16" i="13"/>
  <c r="I11" i="13"/>
  <c r="C12" i="15"/>
  <c r="T8" i="10"/>
  <c r="V8" i="10"/>
  <c r="X8" i="10"/>
  <c r="T9" i="10"/>
  <c r="V9" i="10"/>
  <c r="X9" i="10"/>
  <c r="T10" i="10"/>
  <c r="V10" i="10"/>
  <c r="X10" i="10"/>
  <c r="Z8" i="10"/>
  <c r="AB8" i="10"/>
  <c r="Z9" i="10"/>
  <c r="AB9" i="10"/>
  <c r="Z10" i="10"/>
  <c r="AB10" i="10"/>
  <c r="AC9" i="10"/>
  <c r="C10" i="15"/>
  <c r="X6" i="6"/>
  <c r="Z6" i="6"/>
  <c r="G18" i="6"/>
  <c r="U7" i="6"/>
  <c r="X7" i="6"/>
  <c r="Z7" i="6"/>
  <c r="U8" i="6"/>
  <c r="X8" i="6"/>
  <c r="Z8" i="6"/>
  <c r="X9" i="6"/>
  <c r="Z9" i="6"/>
  <c r="X10" i="6"/>
  <c r="Z10" i="6"/>
  <c r="X11" i="6"/>
  <c r="Z11" i="6"/>
  <c r="X12" i="6"/>
  <c r="Z12" i="6"/>
  <c r="AA8" i="6"/>
  <c r="C9" i="15"/>
  <c r="E19" i="1"/>
  <c r="V8" i="1"/>
  <c r="W8" i="1"/>
  <c r="X8" i="1"/>
  <c r="Z8" i="1"/>
  <c r="C7" i="15"/>
  <c r="O7" i="5"/>
  <c r="Q7" i="5"/>
  <c r="S7" i="5"/>
  <c r="F17" i="5"/>
  <c r="O8" i="5"/>
  <c r="Q8" i="5"/>
  <c r="S8" i="5"/>
  <c r="Q9" i="5"/>
  <c r="S9" i="5"/>
  <c r="S10" i="5"/>
  <c r="U7" i="5"/>
  <c r="W7" i="5"/>
  <c r="U8" i="5"/>
  <c r="W8" i="5"/>
  <c r="U9" i="5"/>
  <c r="W9" i="5"/>
  <c r="W10" i="5"/>
  <c r="Y7" i="5"/>
  <c r="AA7" i="5"/>
  <c r="Y8" i="5"/>
  <c r="AA8" i="5"/>
  <c r="Y9" i="5"/>
  <c r="AA9" i="5"/>
  <c r="AA10" i="5"/>
  <c r="AB7" i="5"/>
  <c r="C8" i="15"/>
  <c r="K9" i="11"/>
  <c r="M9" i="11"/>
  <c r="O9" i="11"/>
  <c r="K10" i="11"/>
  <c r="M10" i="11"/>
  <c r="O10" i="11"/>
  <c r="K11" i="11"/>
  <c r="M11" i="11"/>
  <c r="O11" i="11"/>
  <c r="K12" i="11"/>
  <c r="M12" i="11"/>
  <c r="O12" i="11"/>
  <c r="K13" i="11"/>
  <c r="M13" i="11"/>
  <c r="O13" i="11"/>
  <c r="K14" i="11"/>
  <c r="M14" i="11"/>
  <c r="O14" i="11"/>
  <c r="K15" i="11"/>
  <c r="M15" i="11"/>
  <c r="O15" i="11"/>
  <c r="K16" i="11"/>
  <c r="M16" i="11"/>
  <c r="O16" i="11"/>
  <c r="K17" i="11"/>
  <c r="M17" i="11"/>
  <c r="O17" i="11"/>
  <c r="K18" i="11"/>
  <c r="M18" i="11"/>
  <c r="O18" i="11"/>
  <c r="K19" i="11"/>
  <c r="M19" i="11"/>
  <c r="O19" i="11"/>
  <c r="K20" i="11"/>
  <c r="M20" i="11"/>
  <c r="O20" i="11"/>
  <c r="P9" i="11"/>
  <c r="C11" i="15"/>
  <c r="C14" i="15"/>
  <c r="H5" i="5"/>
  <c r="C68" i="5"/>
  <c r="N70" i="5"/>
  <c r="P70" i="5"/>
  <c r="R70" i="5"/>
  <c r="T70" i="5"/>
  <c r="V70" i="5"/>
  <c r="X70" i="5"/>
  <c r="Z70" i="5"/>
  <c r="AA70" i="5"/>
  <c r="G68" i="5"/>
  <c r="H36" i="5"/>
  <c r="D68" i="5"/>
  <c r="N84" i="5"/>
  <c r="P84" i="5"/>
  <c r="R84" i="5"/>
  <c r="T84" i="5"/>
  <c r="V84" i="5"/>
  <c r="X84" i="5"/>
  <c r="Z84" i="5"/>
  <c r="AA84" i="5"/>
  <c r="H68" i="5"/>
  <c r="H39" i="5"/>
  <c r="D71" i="5"/>
  <c r="N87" i="5"/>
  <c r="P87" i="5"/>
  <c r="R87" i="5"/>
  <c r="T87" i="5"/>
  <c r="V87" i="5"/>
  <c r="X87" i="5"/>
  <c r="Z87" i="5"/>
  <c r="AA87" i="5"/>
  <c r="H71" i="5"/>
  <c r="H40" i="5"/>
  <c r="D72" i="5"/>
  <c r="N88" i="5"/>
  <c r="P88" i="5"/>
  <c r="R88" i="5"/>
  <c r="T88" i="5"/>
  <c r="V88" i="5"/>
  <c r="X88" i="5"/>
  <c r="Z88" i="5"/>
  <c r="AA88" i="5"/>
  <c r="H72" i="5"/>
  <c r="H41" i="5"/>
  <c r="D73" i="5"/>
  <c r="N89" i="5"/>
  <c r="P89" i="5"/>
  <c r="R89" i="5"/>
  <c r="T89" i="5"/>
  <c r="V89" i="5"/>
  <c r="X89" i="5"/>
  <c r="Z89" i="5"/>
  <c r="AA89" i="5"/>
  <c r="H73" i="5"/>
  <c r="H42" i="5"/>
  <c r="D74" i="5"/>
  <c r="N90" i="5"/>
  <c r="P90" i="5"/>
  <c r="R90" i="5"/>
  <c r="T90" i="5"/>
  <c r="V90" i="5"/>
  <c r="X90" i="5"/>
  <c r="Z90" i="5"/>
  <c r="AA90" i="5"/>
  <c r="H74" i="5"/>
  <c r="H43" i="5"/>
  <c r="D75" i="5"/>
  <c r="N91" i="5"/>
  <c r="P91" i="5"/>
  <c r="R91" i="5"/>
  <c r="T91" i="5"/>
  <c r="V91" i="5"/>
  <c r="X91" i="5"/>
  <c r="Z91" i="5"/>
  <c r="AA91" i="5"/>
  <c r="H75" i="5"/>
  <c r="H44" i="5"/>
  <c r="D76" i="5"/>
  <c r="N92" i="5"/>
  <c r="P92" i="5"/>
  <c r="R92" i="5"/>
  <c r="T92" i="5"/>
  <c r="V92" i="5"/>
  <c r="X92" i="5"/>
  <c r="Z92" i="5"/>
  <c r="AA92" i="5"/>
  <c r="H76" i="5"/>
  <c r="H45" i="5"/>
  <c r="D77" i="5"/>
  <c r="N93" i="5"/>
  <c r="P93" i="5"/>
  <c r="R93" i="5"/>
  <c r="T93" i="5"/>
  <c r="V93" i="5"/>
  <c r="X93" i="5"/>
  <c r="Z93" i="5"/>
  <c r="AA93" i="5"/>
  <c r="H77" i="5"/>
  <c r="H46" i="5"/>
  <c r="D78" i="5"/>
  <c r="N94" i="5"/>
  <c r="P94" i="5"/>
  <c r="R94" i="5"/>
  <c r="T94" i="5"/>
  <c r="V94" i="5"/>
  <c r="X94" i="5"/>
  <c r="Z94" i="5"/>
  <c r="AA94" i="5"/>
  <c r="H78" i="5"/>
  <c r="H47" i="5"/>
  <c r="D79" i="5"/>
  <c r="N95" i="5"/>
  <c r="P95" i="5"/>
  <c r="R95" i="5"/>
  <c r="T95" i="5"/>
  <c r="V95" i="5"/>
  <c r="X95" i="5"/>
  <c r="Z95" i="5"/>
  <c r="AA95" i="5"/>
  <c r="H79" i="5"/>
  <c r="H38" i="5"/>
  <c r="D70" i="5"/>
  <c r="N86" i="5"/>
  <c r="P86" i="5"/>
  <c r="R86" i="5"/>
  <c r="T86" i="5"/>
  <c r="V86" i="5"/>
  <c r="X86" i="5"/>
  <c r="Z86" i="5"/>
  <c r="AA86" i="5"/>
  <c r="H70" i="5"/>
  <c r="H37" i="5"/>
  <c r="D69" i="5"/>
  <c r="N85" i="5"/>
  <c r="P85" i="5"/>
  <c r="R85" i="5"/>
  <c r="T85" i="5"/>
  <c r="V85" i="5"/>
  <c r="X85" i="5"/>
  <c r="Z85" i="5"/>
  <c r="AA85" i="5"/>
  <c r="H69" i="5"/>
  <c r="H8" i="5"/>
  <c r="C71" i="5"/>
  <c r="N73" i="5"/>
  <c r="P73" i="5"/>
  <c r="R73" i="5"/>
  <c r="T73" i="5"/>
  <c r="V73" i="5"/>
  <c r="X73" i="5"/>
  <c r="Z73" i="5"/>
  <c r="AA73" i="5"/>
  <c r="G71" i="5"/>
  <c r="H9" i="5"/>
  <c r="C72" i="5"/>
  <c r="N74" i="5"/>
  <c r="P74" i="5"/>
  <c r="R74" i="5"/>
  <c r="T74" i="5"/>
  <c r="V74" i="5"/>
  <c r="X74" i="5"/>
  <c r="Z74" i="5"/>
  <c r="AA74" i="5"/>
  <c r="G72" i="5"/>
  <c r="H10" i="5"/>
  <c r="C73" i="5"/>
  <c r="N75" i="5"/>
  <c r="P75" i="5"/>
  <c r="R75" i="5"/>
  <c r="T75" i="5"/>
  <c r="V75" i="5"/>
  <c r="X75" i="5"/>
  <c r="Z75" i="5"/>
  <c r="AA75" i="5"/>
  <c r="G73" i="5"/>
  <c r="H11" i="5"/>
  <c r="C74" i="5"/>
  <c r="N76" i="5"/>
  <c r="P76" i="5"/>
  <c r="R76" i="5"/>
  <c r="T76" i="5"/>
  <c r="V76" i="5"/>
  <c r="X76" i="5"/>
  <c r="Z76" i="5"/>
  <c r="AA76" i="5"/>
  <c r="G74" i="5"/>
  <c r="H12" i="5"/>
  <c r="C75" i="5"/>
  <c r="N77" i="5"/>
  <c r="P77" i="5"/>
  <c r="R77" i="5"/>
  <c r="T77" i="5"/>
  <c r="V77" i="5"/>
  <c r="X77" i="5"/>
  <c r="Z77" i="5"/>
  <c r="AA77" i="5"/>
  <c r="G75" i="5"/>
  <c r="H13" i="5"/>
  <c r="C76" i="5"/>
  <c r="N78" i="5"/>
  <c r="P78" i="5"/>
  <c r="R78" i="5"/>
  <c r="T78" i="5"/>
  <c r="V78" i="5"/>
  <c r="X78" i="5"/>
  <c r="Z78" i="5"/>
  <c r="AA78" i="5"/>
  <c r="G76" i="5"/>
  <c r="H14" i="5"/>
  <c r="C77" i="5"/>
  <c r="N79" i="5"/>
  <c r="P79" i="5"/>
  <c r="R79" i="5"/>
  <c r="T79" i="5"/>
  <c r="V79" i="5"/>
  <c r="X79" i="5"/>
  <c r="Z79" i="5"/>
  <c r="AA79" i="5"/>
  <c r="G77" i="5"/>
  <c r="H15" i="5"/>
  <c r="C78" i="5"/>
  <c r="N80" i="5"/>
  <c r="P80" i="5"/>
  <c r="R80" i="5"/>
  <c r="T80" i="5"/>
  <c r="V80" i="5"/>
  <c r="X80" i="5"/>
  <c r="Z80" i="5"/>
  <c r="AA80" i="5"/>
  <c r="G78" i="5"/>
  <c r="H16" i="5"/>
  <c r="C79" i="5"/>
  <c r="N81" i="5"/>
  <c r="P81" i="5"/>
  <c r="R81" i="5"/>
  <c r="T81" i="5"/>
  <c r="V81" i="5"/>
  <c r="X81" i="5"/>
  <c r="Z81" i="5"/>
  <c r="AA81" i="5"/>
  <c r="G79" i="5"/>
  <c r="H7" i="5"/>
  <c r="C70" i="5"/>
  <c r="N72" i="5"/>
  <c r="P72" i="5"/>
  <c r="R72" i="5"/>
  <c r="T72" i="5"/>
  <c r="V72" i="5"/>
  <c r="X72" i="5"/>
  <c r="Z72" i="5"/>
  <c r="AA72" i="5"/>
  <c r="G70" i="5"/>
  <c r="H6" i="5"/>
  <c r="C69" i="5"/>
  <c r="N71" i="5"/>
  <c r="P71" i="5"/>
  <c r="R71" i="5"/>
  <c r="T71" i="5"/>
  <c r="V71" i="5"/>
  <c r="X71" i="5"/>
  <c r="Z71" i="5"/>
  <c r="AA71" i="5"/>
  <c r="G69" i="5"/>
  <c r="Q20" i="5"/>
  <c r="Q19" i="5"/>
  <c r="N20" i="5"/>
  <c r="N19" i="5"/>
  <c r="Q14" i="5"/>
  <c r="I31" i="1"/>
  <c r="W56" i="1"/>
  <c r="I32" i="1"/>
  <c r="W57" i="1"/>
  <c r="I33" i="1"/>
  <c r="W58" i="1"/>
  <c r="I34" i="1"/>
  <c r="W59" i="1"/>
  <c r="I35" i="1"/>
  <c r="W60" i="1"/>
  <c r="I36" i="1"/>
  <c r="W61" i="1"/>
  <c r="I37" i="1"/>
  <c r="W62" i="1"/>
  <c r="I38" i="1"/>
  <c r="W63" i="1"/>
  <c r="I39" i="1"/>
  <c r="W64" i="1"/>
  <c r="I30" i="1"/>
  <c r="W55" i="1"/>
  <c r="I29" i="1"/>
  <c r="W54" i="1"/>
  <c r="I28" i="1"/>
  <c r="W53" i="1"/>
  <c r="I40" i="1"/>
  <c r="I10" i="1"/>
  <c r="V56" i="1"/>
  <c r="I11" i="1"/>
  <c r="V57" i="1"/>
  <c r="I12" i="1"/>
  <c r="V58" i="1"/>
  <c r="I13" i="1"/>
  <c r="V59" i="1"/>
  <c r="I14" i="1"/>
  <c r="V60" i="1"/>
  <c r="I15" i="1"/>
  <c r="V61" i="1"/>
  <c r="I16" i="1"/>
  <c r="V62" i="1"/>
  <c r="I17" i="1"/>
  <c r="V63" i="1"/>
  <c r="I18" i="1"/>
  <c r="V64" i="1"/>
  <c r="I9" i="1"/>
  <c r="V55" i="1"/>
  <c r="I8" i="1"/>
  <c r="V54" i="1"/>
  <c r="I7" i="1"/>
  <c r="V53" i="1"/>
  <c r="I19" i="1"/>
  <c r="C21" i="11"/>
  <c r="R38" i="11"/>
  <c r="C39" i="11"/>
  <c r="R39" i="11"/>
  <c r="E18" i="6"/>
  <c r="U42" i="6"/>
  <c r="E52" i="6"/>
  <c r="U43" i="6"/>
  <c r="G17" i="5"/>
  <c r="Q39" i="5"/>
  <c r="G48" i="5"/>
  <c r="Q40" i="5"/>
  <c r="E48" i="5"/>
  <c r="N40" i="5"/>
  <c r="E17" i="5"/>
  <c r="N39" i="5"/>
  <c r="H17" i="5"/>
  <c r="F40" i="1"/>
  <c r="V31" i="1"/>
  <c r="F19" i="1"/>
  <c r="V30" i="1"/>
  <c r="E39" i="11"/>
  <c r="D39" i="11"/>
  <c r="I6" i="6"/>
  <c r="I7" i="6"/>
  <c r="I8" i="6"/>
  <c r="I9" i="6"/>
  <c r="I10" i="6"/>
  <c r="I11" i="6"/>
  <c r="I12" i="6"/>
  <c r="I13" i="6"/>
  <c r="I14" i="6"/>
  <c r="I15" i="6"/>
  <c r="I16" i="6"/>
  <c r="I17" i="6"/>
  <c r="I18" i="6"/>
  <c r="I40" i="6"/>
  <c r="I41" i="6"/>
  <c r="I42" i="6"/>
  <c r="I43" i="6"/>
  <c r="I44" i="6"/>
  <c r="I45" i="6"/>
  <c r="I46" i="6"/>
  <c r="I47" i="6"/>
  <c r="I48" i="6"/>
  <c r="I49" i="6"/>
  <c r="I50" i="6"/>
  <c r="I51" i="6"/>
  <c r="I52" i="6"/>
  <c r="D21" i="11"/>
  <c r="E21" i="11"/>
  <c r="Y14" i="5"/>
  <c r="Y10" i="5"/>
  <c r="U14" i="5"/>
  <c r="U10" i="5"/>
  <c r="Q10" i="5"/>
  <c r="H7" i="1"/>
  <c r="H8" i="1"/>
  <c r="H9" i="1"/>
  <c r="H10" i="1"/>
  <c r="H11" i="1"/>
  <c r="H12" i="1"/>
  <c r="H13" i="1"/>
  <c r="H14" i="1"/>
  <c r="H15" i="1"/>
  <c r="H16" i="1"/>
  <c r="H17" i="1"/>
  <c r="H18" i="1"/>
  <c r="H19" i="1"/>
  <c r="J76" i="6"/>
  <c r="J77" i="6"/>
  <c r="J78" i="6"/>
  <c r="J79" i="6"/>
  <c r="J80" i="6"/>
  <c r="J81" i="6"/>
  <c r="J82" i="6"/>
  <c r="J83" i="6"/>
  <c r="J84" i="6"/>
  <c r="J85" i="6"/>
  <c r="J75" i="6"/>
  <c r="J74" i="6"/>
  <c r="I76" i="6"/>
  <c r="I77" i="6"/>
  <c r="I78" i="6"/>
  <c r="I79" i="6"/>
  <c r="I80" i="6"/>
  <c r="I81" i="6"/>
  <c r="I82" i="6"/>
  <c r="I83" i="6"/>
  <c r="I84" i="6"/>
  <c r="I85" i="6"/>
  <c r="I75" i="6"/>
  <c r="I74" i="6"/>
  <c r="D74" i="6"/>
  <c r="D75" i="6"/>
  <c r="D76" i="6"/>
  <c r="F74" i="6"/>
  <c r="F76" i="6"/>
  <c r="F75" i="6"/>
  <c r="F85" i="6"/>
  <c r="D85" i="6"/>
  <c r="F84" i="6"/>
  <c r="D84" i="6"/>
  <c r="F83" i="6"/>
  <c r="D83" i="6"/>
  <c r="F82" i="6"/>
  <c r="D82" i="6"/>
  <c r="F81" i="6"/>
  <c r="D81" i="6"/>
  <c r="F80" i="6"/>
  <c r="D80" i="6"/>
  <c r="F79" i="6"/>
  <c r="D79" i="6"/>
  <c r="F78" i="6"/>
  <c r="D78" i="6"/>
  <c r="F77" i="6"/>
  <c r="D77" i="6"/>
  <c r="H40" i="6"/>
  <c r="H41" i="6"/>
  <c r="H42" i="6"/>
  <c r="H43" i="6"/>
  <c r="H44" i="6"/>
  <c r="H45" i="6"/>
  <c r="H46" i="6"/>
  <c r="H47" i="6"/>
  <c r="H48" i="6"/>
  <c r="H49" i="6"/>
  <c r="H50" i="6"/>
  <c r="H51" i="6"/>
  <c r="H52" i="6"/>
  <c r="F52" i="6"/>
  <c r="H6" i="6"/>
  <c r="H7" i="6"/>
  <c r="H8" i="6"/>
  <c r="H9" i="6"/>
  <c r="H10" i="6"/>
  <c r="H11" i="6"/>
  <c r="H12" i="6"/>
  <c r="H13" i="6"/>
  <c r="H14" i="6"/>
  <c r="H15" i="6"/>
  <c r="H16" i="6"/>
  <c r="H17" i="6"/>
  <c r="H18" i="6"/>
  <c r="F18" i="6"/>
  <c r="H48" i="5"/>
  <c r="D50" i="1"/>
  <c r="D51" i="1"/>
  <c r="D52" i="1"/>
  <c r="E50" i="1"/>
  <c r="E51" i="1"/>
  <c r="E52" i="1"/>
  <c r="H28" i="1"/>
  <c r="D53" i="1"/>
  <c r="D54" i="1"/>
  <c r="E53" i="1"/>
  <c r="E54" i="1"/>
  <c r="E55" i="1"/>
  <c r="E56" i="1"/>
  <c r="E57" i="1"/>
  <c r="E58" i="1"/>
  <c r="E59" i="1"/>
  <c r="E60" i="1"/>
  <c r="E61" i="1"/>
  <c r="H29" i="1"/>
  <c r="H30" i="1"/>
  <c r="H31" i="1"/>
  <c r="H32" i="1"/>
  <c r="H33" i="1"/>
  <c r="H34" i="1"/>
  <c r="H35" i="1"/>
  <c r="H36" i="1"/>
  <c r="H37" i="1"/>
  <c r="H38" i="1"/>
  <c r="H39" i="1"/>
  <c r="H40" i="1"/>
  <c r="D61" i="1"/>
  <c r="D60" i="1"/>
  <c r="D59" i="1"/>
  <c r="D58" i="1"/>
  <c r="D57" i="1"/>
  <c r="D56" i="1"/>
  <c r="D55" i="1"/>
  <c r="E37" i="10"/>
</calcChain>
</file>

<file path=xl/sharedStrings.xml><?xml version="1.0" encoding="utf-8"?>
<sst xmlns="http://schemas.openxmlformats.org/spreadsheetml/2006/main" count="709" uniqueCount="249">
  <si>
    <t>Año Base</t>
  </si>
  <si>
    <t>Mes</t>
  </si>
  <si>
    <t xml:space="preserve">Enero </t>
  </si>
  <si>
    <t>Febrero</t>
  </si>
  <si>
    <t>Marzo</t>
  </si>
  <si>
    <t>Abril</t>
  </si>
  <si>
    <t>Mayo</t>
  </si>
  <si>
    <t>Junio</t>
  </si>
  <si>
    <t>Julio</t>
  </si>
  <si>
    <t>Agosto</t>
  </si>
  <si>
    <t>Septiembre</t>
  </si>
  <si>
    <t>Octubre</t>
  </si>
  <si>
    <t>Noviembre</t>
  </si>
  <si>
    <t>Diciembre</t>
  </si>
  <si>
    <t>TOTAL</t>
  </si>
  <si>
    <t>-</t>
  </si>
  <si>
    <t>Año Actual</t>
  </si>
  <si>
    <t>Enero</t>
  </si>
  <si>
    <t>Consumo (kWh)</t>
  </si>
  <si>
    <t>Año Base: Consumo eléctrico</t>
  </si>
  <si>
    <t>Año Actual:Consumo eléctrico</t>
  </si>
  <si>
    <t>Comparativo Año Base y Actual</t>
  </si>
  <si>
    <t>Gasolina (Litros)</t>
  </si>
  <si>
    <t>Diesel (Litros)</t>
  </si>
  <si>
    <t>Total (Litros)</t>
  </si>
  <si>
    <t>Año Base: Consumo combustible</t>
  </si>
  <si>
    <t xml:space="preserve"> Año Actual: Consumo combustible</t>
  </si>
  <si>
    <t>Año Base (total litros)</t>
  </si>
  <si>
    <t>Año Actual (total litros)</t>
  </si>
  <si>
    <t>número de usuarios</t>
  </si>
  <si>
    <t>Año base</t>
  </si>
  <si>
    <t>Año actual</t>
  </si>
  <si>
    <t>Total</t>
  </si>
  <si>
    <t>Año Base: Generación residuos sólidos</t>
  </si>
  <si>
    <t>Año Actual: Generación residuos sólidos</t>
  </si>
  <si>
    <t>Aguas residuales: tanques sépticos</t>
  </si>
  <si>
    <t>Factor de emisión</t>
  </si>
  <si>
    <t>CH4</t>
  </si>
  <si>
    <t>IMN, 2016</t>
  </si>
  <si>
    <t xml:space="preserve">Año Actual </t>
  </si>
  <si>
    <t>Año</t>
  </si>
  <si>
    <t>Factor Emisión</t>
  </si>
  <si>
    <t xml:space="preserve">Relleno Sanitario </t>
  </si>
  <si>
    <t>Compost</t>
  </si>
  <si>
    <t>Biodigestores</t>
  </si>
  <si>
    <t>Litros totales</t>
  </si>
  <si>
    <t xml:space="preserve">Lagunas </t>
  </si>
  <si>
    <t>Tanque Séptico</t>
  </si>
  <si>
    <t>Reactor anaeróbico</t>
  </si>
  <si>
    <t>Factores de emisión IMN 2016</t>
  </si>
  <si>
    <t>Tanques sépticos</t>
  </si>
  <si>
    <t>Descarga doméstica a ríos</t>
  </si>
  <si>
    <t>Laguna anaeróbica profunda</t>
  </si>
  <si>
    <t>Descarga industrial a ríos</t>
  </si>
  <si>
    <t>Tipo de tratamiento</t>
  </si>
  <si>
    <t>Factor de emisión (kg CH4/kg DQO)</t>
  </si>
  <si>
    <t>Número de usuarios</t>
  </si>
  <si>
    <t>Descaga doméstica a ríos</t>
  </si>
  <si>
    <t>Laguna anaeróbica profunda
profunda</t>
  </si>
  <si>
    <t>Laguna anaeróbica poco profunda
poco profunda</t>
  </si>
  <si>
    <t>Laguna anaeróbica poco profunda</t>
  </si>
  <si>
    <t>Factores de emisión IMN 2017</t>
  </si>
  <si>
    <t>Factores de emisión IMN 2015</t>
  </si>
  <si>
    <t>Tratamiento</t>
  </si>
  <si>
    <t>Total litros</t>
  </si>
  <si>
    <t>PCG*</t>
  </si>
  <si>
    <t>*PCG: Potencial de Calentamiento Global</t>
  </si>
  <si>
    <t>Período</t>
  </si>
  <si>
    <t>Relleno Sanitario</t>
  </si>
  <si>
    <t>N2O</t>
  </si>
  <si>
    <t>Factor de Emisión</t>
  </si>
  <si>
    <t>Tipo disposición</t>
  </si>
  <si>
    <t xml:space="preserve"> kg generados (total)</t>
  </si>
  <si>
    <t>kWh total</t>
  </si>
  <si>
    <t>Instituto Metereológico Nacional</t>
  </si>
  <si>
    <t>Factor de emisión kg CO2e/kWh</t>
  </si>
  <si>
    <t>*Potencial de Calentamiento Global</t>
  </si>
  <si>
    <t>Gasolina</t>
  </si>
  <si>
    <t>Diesel</t>
  </si>
  <si>
    <t>LPG</t>
  </si>
  <si>
    <t>Combustibles</t>
  </si>
  <si>
    <t>N</t>
  </si>
  <si>
    <t>Producto o fórmula</t>
  </si>
  <si>
    <t>Proporción (Kg)</t>
  </si>
  <si>
    <t>Total kg</t>
  </si>
  <si>
    <t>Imagen ilustrativa: Instituto Metereológico Nacional, 2016</t>
  </si>
  <si>
    <t xml:space="preserve"> kg Nitrógeno (total)</t>
  </si>
  <si>
    <t>Tanque séptico</t>
  </si>
  <si>
    <t>Consumo de electricidad</t>
  </si>
  <si>
    <t>Consumo de combustibles</t>
  </si>
  <si>
    <t>Cultivos con fertilizantes</t>
  </si>
  <si>
    <t>Producción animal</t>
  </si>
  <si>
    <t>Generación de residuos sólidos</t>
  </si>
  <si>
    <t>Generación de aguas residuales</t>
  </si>
  <si>
    <t>Compostaje</t>
  </si>
  <si>
    <t>Uso de biodigestores</t>
  </si>
  <si>
    <t>SI</t>
  </si>
  <si>
    <t>NO</t>
  </si>
  <si>
    <t xml:space="preserve">(Si respondió SI) Describa la actividad brevemente: para qué se usa, dónde o cómo se realiza </t>
  </si>
  <si>
    <r>
      <t xml:space="preserve">Marque con </t>
    </r>
    <r>
      <rPr>
        <b/>
        <sz val="12"/>
        <color theme="1"/>
        <rFont val="Calibri"/>
        <family val="2"/>
        <scheme val="minor"/>
      </rPr>
      <t>X</t>
    </r>
  </si>
  <si>
    <t>Gases en la emisión</t>
  </si>
  <si>
    <t>Unidad de medida</t>
  </si>
  <si>
    <t>Costo factura (Colones)</t>
  </si>
  <si>
    <t>Costo total facturas (Colones)</t>
  </si>
  <si>
    <t>Factura (Colones)</t>
  </si>
  <si>
    <t>Total gasto colones: Gasolina</t>
  </si>
  <si>
    <t>Total gasto colones: Diesel</t>
  </si>
  <si>
    <t>Factura Gasolina (Colones)</t>
  </si>
  <si>
    <t>Factura Diesel (Colones)</t>
  </si>
  <si>
    <t>Costo total (Colones)</t>
  </si>
  <si>
    <t>Uso agua (total annual-Colones)</t>
  </si>
  <si>
    <t>Costo (Colones)</t>
  </si>
  <si>
    <t>Colones (CRC)</t>
  </si>
  <si>
    <t>Total gasto colones: Fertilizante</t>
  </si>
  <si>
    <t>Terneros</t>
  </si>
  <si>
    <t>Hembras en crecimiento</t>
  </si>
  <si>
    <t>Machos en crecimiento</t>
  </si>
  <si>
    <t>Hembra adulta</t>
  </si>
  <si>
    <t>Macho adulto</t>
  </si>
  <si>
    <t>Número de individuos</t>
  </si>
  <si>
    <t>Carne</t>
  </si>
  <si>
    <t>Leche</t>
  </si>
  <si>
    <t>Doble propósito</t>
  </si>
  <si>
    <t>---</t>
  </si>
  <si>
    <t>Factor emisión: kg CH4/cabeza año</t>
  </si>
  <si>
    <t>Ganado</t>
  </si>
  <si>
    <t>Búfalos</t>
  </si>
  <si>
    <t>Ovejas</t>
  </si>
  <si>
    <t>Cabras</t>
  </si>
  <si>
    <t>Caballos</t>
  </si>
  <si>
    <t>Cerdos</t>
  </si>
  <si>
    <t>Otras especies</t>
  </si>
  <si>
    <t>Especie</t>
  </si>
  <si>
    <t>Factor</t>
  </si>
  <si>
    <t>Factores de emisión 2016: Instituto Metereológico Nacional</t>
  </si>
  <si>
    <t>Aves de corral</t>
  </si>
  <si>
    <t>¿Existe alguno de los siguientes factores dentro de su actividad agropecuaria?</t>
  </si>
  <si>
    <t>Tipo de producción</t>
  </si>
  <si>
    <t>Nombre comercial</t>
  </si>
  <si>
    <r>
      <rPr>
        <b/>
        <sz val="10.5"/>
        <color theme="1"/>
        <rFont val="Calibri"/>
        <family val="2"/>
        <scheme val="minor"/>
      </rPr>
      <t>Ternero(as):</t>
    </r>
    <r>
      <rPr>
        <sz val="10.5"/>
        <color theme="1"/>
        <rFont val="Calibri"/>
        <family val="2"/>
        <scheme val="minor"/>
      </rPr>
      <t xml:space="preserve"> 0-9 meses (al momento del destete deja de ser ternero, hay casos entre los 7 y 12 meses).</t>
    </r>
  </si>
  <si>
    <r>
      <rPr>
        <b/>
        <sz val="10.5"/>
        <color theme="1"/>
        <rFont val="Calibri"/>
        <family val="2"/>
        <scheme val="minor"/>
      </rPr>
      <t>Macho en crecimiento (Novillos):</t>
    </r>
    <r>
      <rPr>
        <sz val="10.5"/>
        <color theme="1"/>
        <rFont val="Calibri"/>
        <family val="2"/>
        <scheme val="minor"/>
      </rPr>
      <t xml:space="preserve"> 9 meses-3 años (cuando se desteta y hasta alcanzar un peso promedio de 400kg, puede ser antes de los 3 años)</t>
    </r>
  </si>
  <si>
    <r>
      <rPr>
        <b/>
        <sz val="10.5"/>
        <color theme="1"/>
        <rFont val="Calibri"/>
        <family val="2"/>
        <scheme val="minor"/>
      </rPr>
      <t>Hembra en crecimiento (Novillas):</t>
    </r>
    <r>
      <rPr>
        <sz val="10.5"/>
        <color theme="1"/>
        <rFont val="Calibri"/>
        <family val="2"/>
        <scheme val="minor"/>
      </rPr>
      <t xml:space="preserve"> 9 meses-3 años (cuando se desteta y hasta tener su primer parto, puede ser antes de los 3 años)</t>
    </r>
  </si>
  <si>
    <r>
      <rPr>
        <b/>
        <sz val="10.5"/>
        <color theme="1"/>
        <rFont val="Calibri"/>
        <family val="2"/>
        <scheme val="minor"/>
      </rPr>
      <t>Macho adulto (Toro):</t>
    </r>
    <r>
      <rPr>
        <sz val="10.5"/>
        <color theme="1"/>
        <rFont val="Calibri"/>
        <family val="2"/>
        <scheme val="minor"/>
      </rPr>
      <t xml:space="preserve"> mayor 3 años (cuando pasa el peso promedio de 400 kg, puede ser antes de los 3 años)</t>
    </r>
  </si>
  <si>
    <r>
      <rPr>
        <b/>
        <sz val="10.5"/>
        <color theme="1"/>
        <rFont val="Calibri"/>
        <family val="2"/>
        <scheme val="minor"/>
      </rPr>
      <t>Hembra adulta (Vaca):</t>
    </r>
    <r>
      <rPr>
        <sz val="10.5"/>
        <color theme="1"/>
        <rFont val="Calibri"/>
        <family val="2"/>
        <scheme val="minor"/>
      </rPr>
      <t xml:space="preserve"> mayor 3 años (es a partir de su primer parto, puede ser antes de los 3 años)</t>
    </r>
  </si>
  <si>
    <t>Ganado bovino</t>
  </si>
  <si>
    <t>Tipo bovino</t>
  </si>
  <si>
    <r>
      <rPr>
        <b/>
        <i/>
        <sz val="10.5"/>
        <color theme="1"/>
        <rFont val="Calibri"/>
        <family val="2"/>
        <scheme val="minor"/>
      </rPr>
      <t xml:space="preserve">Importante: </t>
    </r>
    <r>
      <rPr>
        <i/>
        <sz val="10.5"/>
        <color theme="1"/>
        <rFont val="Calibri"/>
        <family val="2"/>
        <scheme val="minor"/>
      </rPr>
      <t>Para el factor de emisión relacionado a manejo de estiércol no se considera la clasificación de bovinos como se muestra en proceso digestivo. Solo se enumera el total de animales según ganado bovino.</t>
    </r>
  </si>
  <si>
    <t>Llenar dato cuando exista</t>
  </si>
  <si>
    <t>Fuente: IMN, 2017</t>
  </si>
  <si>
    <t>Llenar sólo si aplica</t>
  </si>
  <si>
    <t>Registro de fertilizante o abono Año Base</t>
  </si>
  <si>
    <t>Registro de Fertilizante o abono Año Actual</t>
  </si>
  <si>
    <t>Factor de Emisión (Cultivo)</t>
  </si>
  <si>
    <t>Tipo de cultivo (especifíque)</t>
  </si>
  <si>
    <t>Conejos</t>
  </si>
  <si>
    <t>**Factor de Emisión: Capítulo 10, IPCC</t>
  </si>
  <si>
    <t>Conejos**</t>
  </si>
  <si>
    <t>buscar dato</t>
  </si>
  <si>
    <t>Proceso digestivo</t>
  </si>
  <si>
    <t>Aguas residuales</t>
  </si>
  <si>
    <t>Combustible</t>
  </si>
  <si>
    <t>Electricidad</t>
  </si>
  <si>
    <t>REGISTROS DEL PRODUCTOR</t>
  </si>
  <si>
    <t>HERRAMIENTA CÁLCULO DE EMISIONES</t>
  </si>
  <si>
    <r>
      <t>m</t>
    </r>
    <r>
      <rPr>
        <vertAlign val="superscript"/>
        <sz val="11"/>
        <rFont val="Calibri"/>
        <family val="2"/>
        <scheme val="minor"/>
      </rPr>
      <t>2</t>
    </r>
    <r>
      <rPr>
        <sz val="11"/>
        <rFont val="Calibri"/>
        <family val="2"/>
        <scheme val="minor"/>
      </rPr>
      <t xml:space="preserve"> de propiedad</t>
    </r>
  </si>
  <si>
    <r>
      <t>kWh / m</t>
    </r>
    <r>
      <rPr>
        <vertAlign val="superscript"/>
        <sz val="11"/>
        <rFont val="Calibri"/>
        <family val="2"/>
        <scheme val="minor"/>
      </rPr>
      <t>2</t>
    </r>
  </si>
  <si>
    <r>
      <t>Herramienta para el cálculo de Toneladas de CO</t>
    </r>
    <r>
      <rPr>
        <b/>
        <vertAlign val="subscript"/>
        <sz val="12"/>
        <color theme="4"/>
        <rFont val="Calibri"/>
        <family val="2"/>
        <scheme val="minor"/>
      </rPr>
      <t>2</t>
    </r>
    <r>
      <rPr>
        <b/>
        <sz val="12"/>
        <color theme="4"/>
        <rFont val="Calibri"/>
        <family val="2"/>
        <scheme val="minor"/>
      </rPr>
      <t xml:space="preserve"> equivalente al año </t>
    </r>
  </si>
  <si>
    <t>Comparativo año base y actual: Combustible (litros)</t>
  </si>
  <si>
    <r>
      <t>Año Actual (CO</t>
    </r>
    <r>
      <rPr>
        <b/>
        <vertAlign val="subscript"/>
        <sz val="11"/>
        <rFont val="Calibri"/>
        <family val="2"/>
        <scheme val="minor"/>
      </rPr>
      <t>2e</t>
    </r>
    <r>
      <rPr>
        <b/>
        <sz val="11"/>
        <rFont val="Calibri"/>
        <family val="2"/>
        <scheme val="minor"/>
      </rPr>
      <t>)</t>
    </r>
  </si>
  <si>
    <t>Litros del mes</t>
  </si>
  <si>
    <r>
      <t>CO</t>
    </r>
    <r>
      <rPr>
        <vertAlign val="subscript"/>
        <sz val="11"/>
        <rFont val="Calibri"/>
        <family val="2"/>
        <scheme val="minor"/>
      </rPr>
      <t>2</t>
    </r>
  </si>
  <si>
    <r>
      <t>Kg CO</t>
    </r>
    <r>
      <rPr>
        <b/>
        <vertAlign val="subscript"/>
        <sz val="11"/>
        <rFont val="Calibri"/>
        <family val="2"/>
        <scheme val="minor"/>
      </rPr>
      <t xml:space="preserve">2 </t>
    </r>
  </si>
  <si>
    <r>
      <t>toneladas CO</t>
    </r>
    <r>
      <rPr>
        <b/>
        <vertAlign val="subscript"/>
        <sz val="11"/>
        <rFont val="Calibri"/>
        <family val="2"/>
        <scheme val="minor"/>
      </rPr>
      <t>2</t>
    </r>
    <r>
      <rPr>
        <b/>
        <sz val="11"/>
        <rFont val="Calibri"/>
        <family val="2"/>
        <scheme val="minor"/>
      </rPr>
      <t xml:space="preserve"> equivalente</t>
    </r>
  </si>
  <si>
    <r>
      <t>toneladas CO</t>
    </r>
    <r>
      <rPr>
        <b/>
        <vertAlign val="subscript"/>
        <sz val="11"/>
        <rFont val="Calibri"/>
        <family val="2"/>
        <scheme val="minor"/>
      </rPr>
      <t xml:space="preserve">2 </t>
    </r>
    <r>
      <rPr>
        <b/>
        <sz val="11"/>
        <rFont val="Calibri"/>
        <family val="2"/>
        <scheme val="minor"/>
      </rPr>
      <t>equivalente</t>
    </r>
  </si>
  <si>
    <r>
      <t>Kg N</t>
    </r>
    <r>
      <rPr>
        <b/>
        <vertAlign val="subscript"/>
        <sz val="11"/>
        <rFont val="Calibri"/>
        <family val="2"/>
        <scheme val="minor"/>
      </rPr>
      <t>2</t>
    </r>
    <r>
      <rPr>
        <b/>
        <sz val="11"/>
        <rFont val="Calibri"/>
        <family val="2"/>
        <scheme val="minor"/>
      </rPr>
      <t>0</t>
    </r>
  </si>
  <si>
    <r>
      <t>CH</t>
    </r>
    <r>
      <rPr>
        <vertAlign val="subscript"/>
        <sz val="11"/>
        <rFont val="Calibri"/>
        <family val="2"/>
        <scheme val="minor"/>
      </rPr>
      <t>4</t>
    </r>
  </si>
  <si>
    <r>
      <t>Kg CH</t>
    </r>
    <r>
      <rPr>
        <b/>
        <vertAlign val="subscript"/>
        <sz val="11"/>
        <rFont val="Calibri"/>
        <family val="2"/>
        <scheme val="minor"/>
      </rPr>
      <t>4</t>
    </r>
  </si>
  <si>
    <r>
      <t>Toneladas CO</t>
    </r>
    <r>
      <rPr>
        <b/>
        <vertAlign val="subscript"/>
        <sz val="11"/>
        <rFont val="Calibri"/>
        <family val="2"/>
        <scheme val="minor"/>
      </rPr>
      <t>2</t>
    </r>
    <r>
      <rPr>
        <b/>
        <sz val="11"/>
        <rFont val="Calibri"/>
        <family val="2"/>
        <scheme val="minor"/>
      </rPr>
      <t xml:space="preserve"> equivalente (Total)</t>
    </r>
  </si>
  <si>
    <r>
      <t>N</t>
    </r>
    <r>
      <rPr>
        <vertAlign val="subscript"/>
        <sz val="11"/>
        <rFont val="Calibri"/>
        <family val="2"/>
        <scheme val="minor"/>
      </rPr>
      <t>2</t>
    </r>
    <r>
      <rPr>
        <sz val="11"/>
        <rFont val="Calibri"/>
        <family val="2"/>
        <scheme val="minor"/>
      </rPr>
      <t>O</t>
    </r>
  </si>
  <si>
    <r>
      <t>Comparativo meses de año base y actual: Combustible (CO</t>
    </r>
    <r>
      <rPr>
        <b/>
        <vertAlign val="subscript"/>
        <sz val="11"/>
        <color theme="1"/>
        <rFont val="Calibri"/>
        <family val="2"/>
        <scheme val="minor"/>
      </rPr>
      <t>2e</t>
    </r>
    <r>
      <rPr>
        <b/>
        <sz val="11"/>
        <color theme="1"/>
        <rFont val="Calibri"/>
        <family val="2"/>
        <scheme val="minor"/>
      </rPr>
      <t>)</t>
    </r>
  </si>
  <si>
    <r>
      <t>Año Base (CO</t>
    </r>
    <r>
      <rPr>
        <b/>
        <vertAlign val="subscript"/>
        <sz val="11"/>
        <rFont val="Calibri"/>
        <family val="2"/>
        <scheme val="minor"/>
      </rPr>
      <t>2e</t>
    </r>
    <r>
      <rPr>
        <b/>
        <sz val="11"/>
        <rFont val="Calibri"/>
        <family val="2"/>
        <scheme val="minor"/>
      </rPr>
      <t>)</t>
    </r>
  </si>
  <si>
    <t>Emisiones tratamiento de agua en tanque séptico: Año base</t>
  </si>
  <si>
    <t>Emisiones tratamiento de agua en tanque séptico: Año actual</t>
  </si>
  <si>
    <t>Relleno sanitario (kg)</t>
  </si>
  <si>
    <t>Compost (kg)</t>
  </si>
  <si>
    <t>Biodigestores (kg)</t>
  </si>
  <si>
    <r>
      <t>Herramienta para el cálculo de Toneladas de CO</t>
    </r>
    <r>
      <rPr>
        <b/>
        <vertAlign val="subscript"/>
        <sz val="14"/>
        <color theme="4"/>
        <rFont val="Calibri"/>
        <family val="2"/>
        <scheme val="minor"/>
      </rPr>
      <t>2</t>
    </r>
    <r>
      <rPr>
        <b/>
        <sz val="14"/>
        <color theme="4"/>
        <rFont val="Calibri"/>
        <family val="2"/>
        <scheme val="minor"/>
      </rPr>
      <t xml:space="preserve"> equivalente al año </t>
    </r>
  </si>
  <si>
    <r>
      <t>Kg CH</t>
    </r>
    <r>
      <rPr>
        <b/>
        <vertAlign val="subscript"/>
        <sz val="11"/>
        <rFont val="Calibri"/>
        <family val="2"/>
        <scheme val="minor"/>
      </rPr>
      <t xml:space="preserve">4 </t>
    </r>
  </si>
  <si>
    <r>
      <t>Factor de Emisión N</t>
    </r>
    <r>
      <rPr>
        <b/>
        <vertAlign val="subscript"/>
        <sz val="11"/>
        <rFont val="Calibri"/>
        <family val="2"/>
        <scheme val="minor"/>
      </rPr>
      <t>2</t>
    </r>
    <r>
      <rPr>
        <b/>
        <sz val="11"/>
        <rFont val="Calibri"/>
        <family val="2"/>
        <scheme val="minor"/>
      </rPr>
      <t>0</t>
    </r>
  </si>
  <si>
    <r>
      <t>kg N</t>
    </r>
    <r>
      <rPr>
        <b/>
        <vertAlign val="subscript"/>
        <sz val="11"/>
        <rFont val="Calibri"/>
        <family val="2"/>
        <scheme val="minor"/>
      </rPr>
      <t>2</t>
    </r>
    <r>
      <rPr>
        <b/>
        <sz val="11"/>
        <rFont val="Calibri"/>
        <family val="2"/>
        <scheme val="minor"/>
      </rPr>
      <t>0</t>
    </r>
  </si>
  <si>
    <r>
      <t>Factor de Emisión CH</t>
    </r>
    <r>
      <rPr>
        <b/>
        <vertAlign val="subscript"/>
        <sz val="11"/>
        <rFont val="Calibri"/>
        <family val="2"/>
        <scheme val="minor"/>
      </rPr>
      <t>4</t>
    </r>
  </si>
  <si>
    <r>
      <t>Total ton CO</t>
    </r>
    <r>
      <rPr>
        <b/>
        <vertAlign val="subscript"/>
        <sz val="11"/>
        <rFont val="Calibri"/>
        <family val="2"/>
        <scheme val="minor"/>
      </rPr>
      <t>2 e</t>
    </r>
  </si>
  <si>
    <r>
      <t>ton CO</t>
    </r>
    <r>
      <rPr>
        <b/>
        <vertAlign val="subscript"/>
        <sz val="11"/>
        <rFont val="Calibri"/>
        <family val="2"/>
        <scheme val="minor"/>
      </rPr>
      <t>2 e</t>
    </r>
  </si>
  <si>
    <t>Residuos orgánicos</t>
  </si>
  <si>
    <t>Uso de fertilizantes</t>
  </si>
  <si>
    <t>Manejo de estíercol</t>
  </si>
  <si>
    <r>
      <t>Ton CO</t>
    </r>
    <r>
      <rPr>
        <vertAlign val="subscript"/>
        <sz val="11"/>
        <rFont val="Calibri"/>
        <family val="2"/>
        <scheme val="minor"/>
      </rPr>
      <t>2e</t>
    </r>
  </si>
  <si>
    <r>
      <t>*PCG: Potencial de Calentamiento Global para N</t>
    </r>
    <r>
      <rPr>
        <sz val="8"/>
        <color rgb="FFFF0000"/>
        <rFont val="Calibri"/>
        <family val="2"/>
        <scheme val="minor"/>
      </rPr>
      <t>2</t>
    </r>
    <r>
      <rPr>
        <sz val="11"/>
        <color theme="1"/>
        <rFont val="Calibri"/>
        <family val="2"/>
        <scheme val="minor"/>
      </rPr>
      <t>O</t>
    </r>
  </si>
  <si>
    <r>
      <t>Total tons CO</t>
    </r>
    <r>
      <rPr>
        <b/>
        <vertAlign val="subscript"/>
        <sz val="11"/>
        <rFont val="Calibri"/>
        <family val="2"/>
        <scheme val="minor"/>
      </rPr>
      <t>2e</t>
    </r>
  </si>
  <si>
    <r>
      <t>ton CO</t>
    </r>
    <r>
      <rPr>
        <b/>
        <vertAlign val="subscript"/>
        <sz val="11"/>
        <rFont val="Calibri"/>
        <family val="2"/>
        <scheme val="minor"/>
      </rPr>
      <t>2e</t>
    </r>
  </si>
  <si>
    <r>
      <t>Kg CH</t>
    </r>
    <r>
      <rPr>
        <b/>
        <vertAlign val="subscript"/>
        <sz val="11"/>
        <rFont val="Calibri"/>
        <family val="2"/>
        <scheme val="minor"/>
      </rPr>
      <t>4</t>
    </r>
    <r>
      <rPr>
        <b/>
        <sz val="11"/>
        <rFont val="Calibri"/>
        <family val="2"/>
        <scheme val="minor"/>
      </rPr>
      <t xml:space="preserve"> </t>
    </r>
  </si>
  <si>
    <r>
      <t>m</t>
    </r>
    <r>
      <rPr>
        <b/>
        <vertAlign val="superscript"/>
        <sz val="11"/>
        <rFont val="Calibri"/>
        <family val="2"/>
        <scheme val="minor"/>
      </rPr>
      <t>3</t>
    </r>
    <r>
      <rPr>
        <b/>
        <sz val="11"/>
        <rFont val="Calibri"/>
        <family val="2"/>
        <scheme val="minor"/>
      </rPr>
      <t xml:space="preserve"> registrados</t>
    </r>
  </si>
  <si>
    <r>
      <t>m</t>
    </r>
    <r>
      <rPr>
        <b/>
        <vertAlign val="superscript"/>
        <sz val="11"/>
        <rFont val="Calibri"/>
        <family val="2"/>
        <scheme val="minor"/>
      </rPr>
      <t>3</t>
    </r>
    <r>
      <rPr>
        <b/>
        <sz val="11"/>
        <rFont val="Calibri"/>
        <family val="2"/>
        <scheme val="minor"/>
      </rPr>
      <t xml:space="preserve"> / usuario</t>
    </r>
  </si>
  <si>
    <r>
      <t>Ton CO</t>
    </r>
    <r>
      <rPr>
        <b/>
        <vertAlign val="subscript"/>
        <sz val="11"/>
        <rFont val="Calibri"/>
        <family val="2"/>
        <scheme val="minor"/>
      </rPr>
      <t>2</t>
    </r>
  </si>
  <si>
    <r>
      <t>Ton CO</t>
    </r>
    <r>
      <rPr>
        <b/>
        <vertAlign val="subscript"/>
        <sz val="11"/>
        <color theme="1"/>
        <rFont val="Calibri"/>
        <family val="2"/>
        <scheme val="minor"/>
      </rPr>
      <t>2e</t>
    </r>
  </si>
  <si>
    <r>
      <t>m</t>
    </r>
    <r>
      <rPr>
        <b/>
        <vertAlign val="superscript"/>
        <sz val="11"/>
        <rFont val="Calibri"/>
        <family val="2"/>
        <scheme val="minor"/>
      </rPr>
      <t>3</t>
    </r>
    <r>
      <rPr>
        <b/>
        <sz val="11"/>
        <rFont val="Calibri"/>
        <family val="2"/>
        <scheme val="minor"/>
      </rPr>
      <t xml:space="preserve"> / usuarios</t>
    </r>
  </si>
  <si>
    <r>
      <t>Comparativo año base y actual: Consumo de agua (m</t>
    </r>
    <r>
      <rPr>
        <b/>
        <vertAlign val="superscript"/>
        <sz val="11"/>
        <color theme="1"/>
        <rFont val="Calibri"/>
        <family val="2"/>
        <scheme val="minor"/>
      </rPr>
      <t>3</t>
    </r>
    <r>
      <rPr>
        <b/>
        <sz val="11"/>
        <color theme="1"/>
        <rFont val="Calibri"/>
        <family val="2"/>
        <scheme val="minor"/>
      </rPr>
      <t>)</t>
    </r>
  </si>
  <si>
    <r>
      <t>Comparativo año base y actual: Emisiones CO</t>
    </r>
    <r>
      <rPr>
        <b/>
        <vertAlign val="subscript"/>
        <sz val="11"/>
        <rFont val="Calibri"/>
        <family val="2"/>
        <scheme val="minor"/>
      </rPr>
      <t>2e</t>
    </r>
    <r>
      <rPr>
        <b/>
        <sz val="11"/>
        <rFont val="Calibri"/>
        <family val="2"/>
        <scheme val="minor"/>
      </rPr>
      <t xml:space="preserve"> por uso de Tanque séptico</t>
    </r>
  </si>
  <si>
    <r>
      <t>Dióxido de Carbono (CO</t>
    </r>
    <r>
      <rPr>
        <vertAlign val="subscript"/>
        <sz val="11"/>
        <color theme="1"/>
        <rFont val="Calibri"/>
        <family val="2"/>
        <scheme val="minor"/>
      </rPr>
      <t>2</t>
    </r>
    <r>
      <rPr>
        <sz val="11"/>
        <color theme="1"/>
        <rFont val="Calibri"/>
        <family val="2"/>
        <scheme val="minor"/>
      </rPr>
      <t>)</t>
    </r>
  </si>
  <si>
    <r>
      <t>Toneladas de CO</t>
    </r>
    <r>
      <rPr>
        <vertAlign val="subscript"/>
        <sz val="11"/>
        <color theme="1"/>
        <rFont val="Calibri"/>
        <family val="2"/>
        <scheme val="minor"/>
      </rPr>
      <t>2</t>
    </r>
    <r>
      <rPr>
        <sz val="11"/>
        <color theme="1"/>
        <rFont val="Calibri"/>
        <family val="2"/>
        <scheme val="minor"/>
      </rPr>
      <t xml:space="preserve"> equivalente</t>
    </r>
  </si>
  <si>
    <r>
      <t>Kg CO</t>
    </r>
    <r>
      <rPr>
        <b/>
        <vertAlign val="subscript"/>
        <sz val="11"/>
        <rFont val="Calibri"/>
        <family val="2"/>
        <scheme val="minor"/>
      </rPr>
      <t>2</t>
    </r>
    <r>
      <rPr>
        <b/>
        <vertAlign val="subscript"/>
        <sz val="11"/>
        <rFont val="Calibri"/>
        <family val="2"/>
        <scheme val="minor"/>
      </rPr>
      <t>e</t>
    </r>
  </si>
  <si>
    <r>
      <t>Toneladas CO</t>
    </r>
    <r>
      <rPr>
        <b/>
        <vertAlign val="subscript"/>
        <sz val="11"/>
        <rFont val="Calibri"/>
        <family val="2"/>
        <scheme val="minor"/>
      </rPr>
      <t>2e</t>
    </r>
    <r>
      <rPr>
        <b/>
        <sz val="11"/>
        <rFont val="Calibri"/>
        <family val="2"/>
        <scheme val="minor"/>
      </rPr>
      <t xml:space="preserve"> (total)</t>
    </r>
  </si>
  <si>
    <r>
      <t>Toneladas de CO</t>
    </r>
    <r>
      <rPr>
        <b/>
        <vertAlign val="subscript"/>
        <sz val="11"/>
        <color theme="1"/>
        <rFont val="Calibri"/>
        <family val="2"/>
        <scheme val="minor"/>
      </rPr>
      <t>2</t>
    </r>
    <r>
      <rPr>
        <b/>
        <sz val="11"/>
        <color theme="1"/>
        <rFont val="Calibri"/>
        <family val="2"/>
        <scheme val="minor"/>
      </rPr>
      <t>: Gasolina</t>
    </r>
  </si>
  <si>
    <r>
      <t>Toneladas de CO</t>
    </r>
    <r>
      <rPr>
        <b/>
        <vertAlign val="subscript"/>
        <sz val="11"/>
        <color theme="1"/>
        <rFont val="Calibri"/>
        <family val="2"/>
        <scheme val="minor"/>
      </rPr>
      <t>2</t>
    </r>
    <r>
      <rPr>
        <b/>
        <sz val="11"/>
        <color theme="1"/>
        <rFont val="Calibri"/>
        <family val="2"/>
        <scheme val="minor"/>
      </rPr>
      <t>: Diesel</t>
    </r>
  </si>
  <si>
    <r>
      <t>CH</t>
    </r>
    <r>
      <rPr>
        <vertAlign val="subscript"/>
        <sz val="11"/>
        <color theme="1"/>
        <rFont val="Calibri"/>
        <family val="2"/>
        <scheme val="minor"/>
      </rPr>
      <t>4</t>
    </r>
    <r>
      <rPr>
        <sz val="11"/>
        <color theme="1"/>
        <rFont val="Calibri"/>
        <family val="2"/>
        <scheme val="minor"/>
      </rPr>
      <t xml:space="preserve"> (Potencial de calentamiento global)</t>
    </r>
  </si>
  <si>
    <r>
      <t>N</t>
    </r>
    <r>
      <rPr>
        <b/>
        <vertAlign val="subscript"/>
        <sz val="8"/>
        <rFont val="Calibri"/>
        <family val="2"/>
        <scheme val="minor"/>
      </rPr>
      <t>2</t>
    </r>
    <r>
      <rPr>
        <b/>
        <sz val="11"/>
        <rFont val="Calibri"/>
        <family val="2"/>
        <scheme val="minor"/>
      </rPr>
      <t>O</t>
    </r>
  </si>
  <si>
    <r>
      <t>Ton CO</t>
    </r>
    <r>
      <rPr>
        <b/>
        <vertAlign val="subscript"/>
        <sz val="11"/>
        <rFont val="Calibri"/>
        <family val="2"/>
        <scheme val="minor"/>
      </rPr>
      <t>2 e</t>
    </r>
  </si>
  <si>
    <r>
      <t>tons CO</t>
    </r>
    <r>
      <rPr>
        <b/>
        <vertAlign val="subscript"/>
        <sz val="11"/>
        <rFont val="Calibri"/>
        <family val="2"/>
        <scheme val="minor"/>
      </rPr>
      <t>2e</t>
    </r>
  </si>
  <si>
    <r>
      <t>Factor emisión: kg CH</t>
    </r>
    <r>
      <rPr>
        <b/>
        <vertAlign val="subscript"/>
        <sz val="12"/>
        <color theme="1"/>
        <rFont val="Calibri"/>
        <family val="2"/>
        <scheme val="minor"/>
      </rPr>
      <t>4</t>
    </r>
    <r>
      <rPr>
        <b/>
        <sz val="12"/>
        <color theme="1"/>
        <rFont val="Calibri"/>
        <family val="2"/>
        <scheme val="minor"/>
      </rPr>
      <t>/cabeza año</t>
    </r>
  </si>
  <si>
    <r>
      <t>Ton CO</t>
    </r>
    <r>
      <rPr>
        <b/>
        <vertAlign val="subscript"/>
        <sz val="11"/>
        <rFont val="Calibri"/>
        <family val="2"/>
        <scheme val="minor"/>
      </rPr>
      <t>2e</t>
    </r>
  </si>
  <si>
    <r>
      <t>Dióxido de Carbono (CO</t>
    </r>
    <r>
      <rPr>
        <vertAlign val="subscript"/>
        <sz val="11"/>
        <color theme="1"/>
        <rFont val="Calibri"/>
        <family val="2"/>
        <scheme val="minor"/>
      </rPr>
      <t>2</t>
    </r>
    <r>
      <rPr>
        <sz val="11"/>
        <color theme="1"/>
        <rFont val="Calibri"/>
        <family val="2"/>
        <scheme val="minor"/>
      </rPr>
      <t>), Óxido Nitroso (N</t>
    </r>
    <r>
      <rPr>
        <vertAlign val="subscript"/>
        <sz val="11"/>
        <color theme="1"/>
        <rFont val="Calibri"/>
        <family val="2"/>
        <scheme val="minor"/>
      </rPr>
      <t>2</t>
    </r>
    <r>
      <rPr>
        <sz val="11"/>
        <color theme="1"/>
        <rFont val="Calibri"/>
        <family val="2"/>
        <scheme val="minor"/>
      </rPr>
      <t>), Metano (NH</t>
    </r>
    <r>
      <rPr>
        <vertAlign val="subscript"/>
        <sz val="11"/>
        <color theme="1"/>
        <rFont val="Calibri"/>
        <family val="2"/>
        <scheme val="minor"/>
      </rPr>
      <t>4</t>
    </r>
    <r>
      <rPr>
        <sz val="11"/>
        <color theme="1"/>
        <rFont val="Calibri"/>
        <family val="2"/>
        <scheme val="minor"/>
      </rPr>
      <t>)</t>
    </r>
  </si>
  <si>
    <r>
      <t>Óxido Nitroso (N</t>
    </r>
    <r>
      <rPr>
        <vertAlign val="subscript"/>
        <sz val="11"/>
        <color theme="1"/>
        <rFont val="Calibri"/>
        <family val="2"/>
        <scheme val="minor"/>
      </rPr>
      <t>2</t>
    </r>
    <r>
      <rPr>
        <sz val="11"/>
        <color theme="1"/>
        <rFont val="Calibri"/>
        <family val="2"/>
        <scheme val="minor"/>
      </rPr>
      <t>O)</t>
    </r>
  </si>
  <si>
    <r>
      <t>Metano (CH</t>
    </r>
    <r>
      <rPr>
        <vertAlign val="subscript"/>
        <sz val="11"/>
        <color theme="1"/>
        <rFont val="Calibri"/>
        <family val="2"/>
        <scheme val="minor"/>
      </rPr>
      <t>4</t>
    </r>
    <r>
      <rPr>
        <sz val="11"/>
        <color theme="1"/>
        <rFont val="Calibri"/>
        <family val="2"/>
        <scheme val="minor"/>
      </rPr>
      <t>)</t>
    </r>
  </si>
  <si>
    <r>
      <t>Toneladas de CO</t>
    </r>
    <r>
      <rPr>
        <vertAlign val="subscript"/>
        <sz val="11"/>
        <color theme="1"/>
        <rFont val="Calibri"/>
        <family val="2"/>
        <scheme val="minor"/>
      </rPr>
      <t xml:space="preserve">2 </t>
    </r>
    <r>
      <rPr>
        <sz val="11"/>
        <color theme="1"/>
        <rFont val="Calibri"/>
        <family val="2"/>
        <scheme val="minor"/>
      </rPr>
      <t>equivalente</t>
    </r>
  </si>
  <si>
    <r>
      <t>Herramienta para el cálculo de Toneladas totales de CO</t>
    </r>
    <r>
      <rPr>
        <b/>
        <vertAlign val="subscript"/>
        <sz val="16"/>
        <color theme="4"/>
        <rFont val="Calibri"/>
        <family val="2"/>
        <scheme val="minor"/>
      </rPr>
      <t xml:space="preserve">2 </t>
    </r>
    <r>
      <rPr>
        <b/>
        <sz val="16"/>
        <color theme="4"/>
        <rFont val="Calibri"/>
        <family val="2"/>
        <scheme val="minor"/>
      </rPr>
      <t xml:space="preserve">equivalente al año </t>
    </r>
  </si>
  <si>
    <r>
      <t>Herramienta para el cálculo mensual de Toneladas  de CO</t>
    </r>
    <r>
      <rPr>
        <b/>
        <vertAlign val="subscript"/>
        <sz val="16"/>
        <color theme="4"/>
        <rFont val="Calibri"/>
        <family val="2"/>
        <scheme val="minor"/>
      </rPr>
      <t xml:space="preserve">2e  </t>
    </r>
    <r>
      <rPr>
        <b/>
        <sz val="16"/>
        <color theme="4"/>
        <rFont val="Calibri"/>
        <family val="2"/>
        <scheme val="minor"/>
      </rPr>
      <t>generado por el uso de combustible (gasolina y diesel)</t>
    </r>
  </si>
  <si>
    <r>
      <t>Herramienta para el cálculo de Toneladas de CO</t>
    </r>
    <r>
      <rPr>
        <b/>
        <vertAlign val="subscript"/>
        <sz val="16"/>
        <color theme="4"/>
        <rFont val="Calibri"/>
        <family val="2"/>
        <scheme val="minor"/>
      </rPr>
      <t>2</t>
    </r>
    <r>
      <rPr>
        <b/>
        <sz val="16"/>
        <color theme="4"/>
        <rFont val="Calibri"/>
        <family val="2"/>
        <scheme val="minor"/>
      </rPr>
      <t xml:space="preserve"> equivalente al año </t>
    </r>
  </si>
  <si>
    <t>HERRAMIENTA REGISTRO Y CÁLCULO DE EMISIONES</t>
  </si>
  <si>
    <r>
      <t>Ton CO</t>
    </r>
    <r>
      <rPr>
        <vertAlign val="subscript"/>
        <sz val="14"/>
        <color theme="1"/>
        <rFont val="Calibri"/>
        <family val="2"/>
        <scheme val="minor"/>
      </rPr>
      <t>2e</t>
    </r>
  </si>
  <si>
    <t>“Fortalecimiento de la competitividad y desempeño bajo en carbono del sector café de Costa</t>
  </si>
  <si>
    <t>Rica”, cofinanciado por Fundecooperación para el Desarrollo Sostenible y el Fondo Multilateral de</t>
  </si>
  <si>
    <t>Inversiones, miembro del Grupo Banco Interamericano de Desarrollo. Queda permitido reproducir</t>
  </si>
  <si>
    <t>esta publicación parcial o totalmente, siempre y cuando se tenga consentimiento previo de</t>
  </si>
  <si>
    <t>Fundecooperación para el Desarrollo Sostenible y el Fondo Multilateral de Inversiones y su autoría</t>
  </si>
  <si>
    <t>quede atribuida. La información y las opiniones presentadas en este material-video, son las de los</t>
  </si>
  <si>
    <t>autores y no representan necesariamente la posición oficial del Banco Interamericano de Desarrollo.</t>
  </si>
  <si>
    <t>Fundecooperación para el Desarrollo Sostenible</t>
  </si>
  <si>
    <t>Teléfono: (506) 2225-4507</t>
  </si>
  <si>
    <t>Correo: info@fundecooperacion.org</t>
  </si>
  <si>
    <t>Este documento fue realizado por la Fundación para la Sostenibilidad y la Equidad (ALIARSE),</t>
  </si>
  <si>
    <t>bajo la autoría de Daniel Ocampo, Natalia Gamboa. Para el proyecto “Fortalecimiento de Cadenas</t>
  </si>
  <si>
    <t>Productivas Bajas en Carbono”, financiado por el Grupo Banco Interamericano de Desarrollo,</t>
  </si>
  <si>
    <t>administrado y ejecutado por Fundecooperación para el Desarrollo Sostenible y Fundación para la</t>
  </si>
  <si>
    <t>sostenibilidad y la Equidad (ALIARSE). Derechos Reservados.</t>
  </si>
  <si>
    <t>Fundación para la Sostenibilidad y la Equidad (ALIARSE)</t>
  </si>
  <si>
    <t>Teléfono: (506) 2256 4618</t>
  </si>
  <si>
    <t>Correo electrónico: aliarse@aliarse.org</t>
  </si>
  <si>
    <t>© Fundecooperación para el Desarrollo Sostenible &amp; Fondo Multilateral de Inversiones. 1ª Edición.</t>
  </si>
  <si>
    <t>Herramientas GEI Agropecuario, ha sido financiado por el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</si>
</sst>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164" formatCode="0.0"/>
    <numFmt numFmtId="165" formatCode="&quot;$&quot;#,##0"/>
    <numFmt numFmtId="166" formatCode="_ * #,##0.00_ ;_ * \-#,##0.00_ ;_ * &quot;-&quot;??_ ;_ @_ "/>
    <numFmt numFmtId="167" formatCode="_-* #,##0.00\ &quot;€&quot;_-;\-* #,##0.00\ &quot;€&quot;_-;_-* &quot;-&quot;??\ &quot;€&quot;_-;_-@_-"/>
    <numFmt numFmtId="168" formatCode="_([$CRC]\ * #,##0.00_);_([$CRC]\ * \(#,##0.00\);_([$CRC]\ * &quot;-&quot;??_);_(@_)"/>
    <numFmt numFmtId="169" formatCode="0.0000"/>
    <numFmt numFmtId="170" formatCode="0.000"/>
    <numFmt numFmtId="171" formatCode="_-[$₡-140A]* #,##0.00_-;\-[$₡-140A]* #,##0.00_-;_-[$₡-140A]* &quot;-&quot;??_-;_-@_-"/>
    <numFmt numFmtId="172" formatCode="_-[$CRC]\ * #,##0_-;\-[$CRC]\ * #,##0_-;_-[$CRC]\ * &quot;-&quot;_-;_-@_-"/>
    <numFmt numFmtId="173" formatCode="_([$₡-140A]* #,##0.00_);_([$₡-140A]* \(#,##0.00\);_([$₡-140A]* &quot;-&quot;??_);_(@_)"/>
  </numFmts>
  <fonts count="51" x14ac:knownFonts="1">
    <font>
      <sz val="11"/>
      <color theme="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1"/>
      <name val="Calibri"/>
      <family val="2"/>
      <scheme val="minor"/>
    </font>
    <font>
      <b/>
      <sz val="11"/>
      <name val="Calibri"/>
      <family val="2"/>
      <scheme val="minor"/>
    </font>
    <font>
      <b/>
      <sz val="12"/>
      <name val="Calibri"/>
      <family val="2"/>
      <scheme val="minor"/>
    </font>
    <font>
      <sz val="14"/>
      <name val="Calibri"/>
      <family val="2"/>
      <scheme val="minor"/>
    </font>
    <font>
      <sz val="11"/>
      <color theme="1"/>
      <name val="Calibri"/>
      <family val="2"/>
      <scheme val="minor"/>
    </font>
    <font>
      <sz val="10"/>
      <name val="Arial"/>
      <family val="2"/>
    </font>
    <font>
      <b/>
      <sz val="11"/>
      <color theme="0"/>
      <name val="Calibri"/>
      <family val="2"/>
      <scheme val="minor"/>
    </font>
    <font>
      <sz val="8"/>
      <color theme="1"/>
      <name val="Calibri"/>
      <family val="2"/>
      <scheme val="minor"/>
    </font>
    <font>
      <b/>
      <i/>
      <sz val="11"/>
      <name val="Calibri"/>
      <family val="2"/>
      <scheme val="minor"/>
    </font>
    <font>
      <b/>
      <sz val="14"/>
      <color theme="4"/>
      <name val="Calibri"/>
      <family val="2"/>
      <scheme val="minor"/>
    </font>
    <font>
      <b/>
      <i/>
      <sz val="11"/>
      <color theme="1"/>
      <name val="Calibri"/>
      <family val="2"/>
      <scheme val="minor"/>
    </font>
    <font>
      <sz val="11"/>
      <name val="Century Gothic"/>
      <family val="2"/>
    </font>
    <font>
      <b/>
      <sz val="12"/>
      <color theme="4"/>
      <name val="Calibri"/>
      <family val="2"/>
      <scheme val="minor"/>
    </font>
    <font>
      <sz val="11"/>
      <color rgb="FFFF0000"/>
      <name val="Calibri"/>
      <family val="2"/>
      <scheme val="minor"/>
    </font>
    <font>
      <b/>
      <sz val="14"/>
      <color theme="1"/>
      <name val="Calibri"/>
      <family val="2"/>
      <scheme val="minor"/>
    </font>
    <font>
      <i/>
      <sz val="11"/>
      <color theme="1"/>
      <name val="Calibri"/>
      <family val="2"/>
      <scheme val="minor"/>
    </font>
    <font>
      <sz val="10"/>
      <name val="Calibri"/>
      <family val="2"/>
      <scheme val="minor"/>
    </font>
    <font>
      <sz val="11"/>
      <color theme="4"/>
      <name val="Calibri"/>
      <family val="2"/>
      <scheme val="minor"/>
    </font>
    <font>
      <sz val="10.5"/>
      <color theme="1"/>
      <name val="Calibri"/>
      <family val="2"/>
      <scheme val="minor"/>
    </font>
    <font>
      <b/>
      <sz val="10.5"/>
      <color theme="1"/>
      <name val="Calibri"/>
      <family val="2"/>
      <scheme val="minor"/>
    </font>
    <font>
      <i/>
      <sz val="10.5"/>
      <color theme="1"/>
      <name val="Calibri"/>
      <family val="2"/>
      <scheme val="minor"/>
    </font>
    <font>
      <b/>
      <i/>
      <sz val="10.5"/>
      <color theme="1"/>
      <name val="Calibri"/>
      <family val="2"/>
      <scheme val="minor"/>
    </font>
    <font>
      <sz val="8"/>
      <name val="Calibri"/>
      <family val="2"/>
      <scheme val="minor"/>
    </font>
    <font>
      <b/>
      <sz val="28"/>
      <color theme="1"/>
      <name val="Calibri"/>
      <family val="2"/>
      <scheme val="minor"/>
    </font>
    <font>
      <sz val="9"/>
      <color theme="1"/>
      <name val="Calibri"/>
      <family val="2"/>
      <scheme val="minor"/>
    </font>
    <font>
      <vertAlign val="subscript"/>
      <sz val="11"/>
      <color theme="1"/>
      <name val="Calibri"/>
      <family val="2"/>
      <scheme val="minor"/>
    </font>
    <font>
      <u/>
      <sz val="11"/>
      <color theme="1"/>
      <name val="Calibri"/>
      <family val="2"/>
      <scheme val="minor"/>
    </font>
    <font>
      <vertAlign val="superscript"/>
      <sz val="11"/>
      <name val="Calibri"/>
      <family val="2"/>
      <scheme val="minor"/>
    </font>
    <font>
      <vertAlign val="subscript"/>
      <sz val="14"/>
      <color theme="1"/>
      <name val="Calibri"/>
      <family val="2"/>
      <scheme val="minor"/>
    </font>
    <font>
      <b/>
      <vertAlign val="subscript"/>
      <sz val="12"/>
      <color theme="4"/>
      <name val="Calibri"/>
      <family val="2"/>
      <scheme val="minor"/>
    </font>
    <font>
      <b/>
      <vertAlign val="subscript"/>
      <sz val="11"/>
      <name val="Calibri"/>
      <family val="2"/>
      <scheme val="minor"/>
    </font>
    <font>
      <vertAlign val="subscript"/>
      <sz val="11"/>
      <name val="Calibri"/>
      <family val="2"/>
      <scheme val="minor"/>
    </font>
    <font>
      <b/>
      <vertAlign val="subscript"/>
      <sz val="11"/>
      <color theme="1"/>
      <name val="Calibri"/>
      <family val="2"/>
      <scheme val="minor"/>
    </font>
    <font>
      <sz val="11"/>
      <color theme="5"/>
      <name val="Calibri"/>
      <family val="2"/>
      <scheme val="minor"/>
    </font>
    <font>
      <b/>
      <vertAlign val="subscript"/>
      <sz val="14"/>
      <color theme="4"/>
      <name val="Calibri"/>
      <family val="2"/>
      <scheme val="minor"/>
    </font>
    <font>
      <sz val="8"/>
      <color rgb="FFFF0000"/>
      <name val="Calibri"/>
      <family val="2"/>
      <scheme val="minor"/>
    </font>
    <font>
      <b/>
      <vertAlign val="superscript"/>
      <sz val="11"/>
      <name val="Calibri"/>
      <family val="2"/>
      <scheme val="minor"/>
    </font>
    <font>
      <b/>
      <vertAlign val="superscript"/>
      <sz val="11"/>
      <color theme="1"/>
      <name val="Calibri"/>
      <family val="2"/>
      <scheme val="minor"/>
    </font>
    <font>
      <sz val="22"/>
      <color theme="1"/>
      <name val="Calibri"/>
      <family val="2"/>
      <scheme val="minor"/>
    </font>
    <font>
      <b/>
      <sz val="22"/>
      <color theme="1"/>
      <name val="Calibri"/>
      <family val="2"/>
      <scheme val="minor"/>
    </font>
    <font>
      <b/>
      <vertAlign val="subscript"/>
      <sz val="8"/>
      <name val="Calibri"/>
      <family val="2"/>
      <scheme val="minor"/>
    </font>
    <font>
      <b/>
      <vertAlign val="subscript"/>
      <sz val="12"/>
      <color theme="1"/>
      <name val="Calibri"/>
      <family val="2"/>
      <scheme val="minor"/>
    </font>
    <font>
      <b/>
      <sz val="16"/>
      <color theme="4"/>
      <name val="Calibri"/>
      <family val="2"/>
      <scheme val="minor"/>
    </font>
    <font>
      <b/>
      <vertAlign val="subscript"/>
      <sz val="16"/>
      <color theme="4"/>
      <name val="Calibri"/>
      <family val="2"/>
      <scheme val="minor"/>
    </font>
    <font>
      <sz val="10"/>
      <color theme="1"/>
      <name val="Calibri"/>
      <family val="2"/>
      <scheme val="minor"/>
    </font>
    <font>
      <i/>
      <sz val="10"/>
      <color theme="1"/>
      <name val="Calibri"/>
      <family val="2"/>
      <scheme val="minor"/>
    </font>
    <font>
      <b/>
      <sz val="26"/>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9"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tint="-0.34998626667073579"/>
        <bgColor indexed="64"/>
      </patternFill>
    </fill>
  </fills>
  <borders count="158">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theme="4" tint="-0.249977111117893"/>
      </left>
      <right style="thin">
        <color auto="1"/>
      </right>
      <top style="medium">
        <color theme="4" tint="-0.249977111117893"/>
      </top>
      <bottom style="thin">
        <color auto="1"/>
      </bottom>
      <diagonal/>
    </border>
    <border>
      <left style="thin">
        <color auto="1"/>
      </left>
      <right style="thin">
        <color auto="1"/>
      </right>
      <top style="medium">
        <color theme="4" tint="-0.249977111117893"/>
      </top>
      <bottom style="thin">
        <color auto="1"/>
      </bottom>
      <diagonal/>
    </border>
    <border>
      <left style="thin">
        <color auto="1"/>
      </left>
      <right style="medium">
        <color theme="4" tint="-0.249977111117893"/>
      </right>
      <top style="medium">
        <color theme="4" tint="-0.249977111117893"/>
      </top>
      <bottom style="thin">
        <color auto="1"/>
      </bottom>
      <diagonal/>
    </border>
    <border>
      <left style="medium">
        <color theme="4" tint="-0.249977111117893"/>
      </left>
      <right style="thin">
        <color auto="1"/>
      </right>
      <top style="thin">
        <color auto="1"/>
      </top>
      <bottom style="thin">
        <color auto="1"/>
      </bottom>
      <diagonal/>
    </border>
    <border>
      <left style="thin">
        <color auto="1"/>
      </left>
      <right style="medium">
        <color theme="4" tint="-0.249977111117893"/>
      </right>
      <top style="thin">
        <color auto="1"/>
      </top>
      <bottom style="thin">
        <color auto="1"/>
      </bottom>
      <diagonal/>
    </border>
    <border>
      <left style="medium">
        <color theme="4" tint="-0.249977111117893"/>
      </left>
      <right style="thin">
        <color auto="1"/>
      </right>
      <top style="thin">
        <color auto="1"/>
      </top>
      <bottom style="medium">
        <color theme="4" tint="-0.249977111117893"/>
      </bottom>
      <diagonal/>
    </border>
    <border>
      <left style="thin">
        <color auto="1"/>
      </left>
      <right style="thin">
        <color auto="1"/>
      </right>
      <top style="thin">
        <color auto="1"/>
      </top>
      <bottom style="medium">
        <color theme="4" tint="-0.249977111117893"/>
      </bottom>
      <diagonal/>
    </border>
    <border>
      <left style="thin">
        <color auto="1"/>
      </left>
      <right style="medium">
        <color theme="4" tint="-0.249977111117893"/>
      </right>
      <top style="thin">
        <color auto="1"/>
      </top>
      <bottom style="medium">
        <color theme="4" tint="-0.249977111117893"/>
      </bottom>
      <diagonal/>
    </border>
    <border>
      <left style="medium">
        <color theme="4" tint="-0.249977111117893"/>
      </left>
      <right style="thin">
        <color auto="1"/>
      </right>
      <top style="medium">
        <color theme="4" tint="-0.249977111117893"/>
      </top>
      <bottom/>
      <diagonal/>
    </border>
    <border>
      <left style="thin">
        <color auto="1"/>
      </left>
      <right style="thin">
        <color auto="1"/>
      </right>
      <top style="medium">
        <color theme="4" tint="-0.249977111117893"/>
      </top>
      <bottom/>
      <diagonal/>
    </border>
    <border>
      <left style="thin">
        <color auto="1"/>
      </left>
      <right style="medium">
        <color theme="4" tint="-0.249977111117893"/>
      </right>
      <top style="medium">
        <color theme="4" tint="-0.249977111117893"/>
      </top>
      <bottom/>
      <diagonal/>
    </border>
    <border>
      <left style="medium">
        <color theme="4" tint="-0.249977111117893"/>
      </left>
      <right style="thin">
        <color auto="1"/>
      </right>
      <top/>
      <bottom style="thin">
        <color auto="1"/>
      </bottom>
      <diagonal/>
    </border>
    <border>
      <left style="thin">
        <color auto="1"/>
      </left>
      <right style="medium">
        <color theme="4" tint="-0.249977111117893"/>
      </right>
      <top/>
      <bottom style="thin">
        <color auto="1"/>
      </bottom>
      <diagonal/>
    </border>
    <border>
      <left/>
      <right style="medium">
        <color theme="4" tint="-0.249977111117893"/>
      </right>
      <top style="medium">
        <color theme="4" tint="-0.249977111117893"/>
      </top>
      <bottom style="thin">
        <color auto="1"/>
      </bottom>
      <diagonal/>
    </border>
    <border>
      <left/>
      <right style="thin">
        <color auto="1"/>
      </right>
      <top style="medium">
        <color theme="4" tint="-0.249977111117893"/>
      </top>
      <bottom style="thin">
        <color auto="1"/>
      </bottom>
      <diagonal/>
    </border>
    <border>
      <left style="thin">
        <color auto="1"/>
      </left>
      <right/>
      <top style="thin">
        <color auto="1"/>
      </top>
      <bottom style="medium">
        <color theme="4" tint="-0.249977111117893"/>
      </bottom>
      <diagonal/>
    </border>
    <border>
      <left/>
      <right/>
      <top/>
      <bottom style="medium">
        <color theme="4" tint="-0.249977111117893"/>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theme="4"/>
      </left>
      <right style="thin">
        <color auto="1"/>
      </right>
      <top style="medium">
        <color theme="4"/>
      </top>
      <bottom style="thin">
        <color auto="1"/>
      </bottom>
      <diagonal/>
    </border>
    <border>
      <left style="thin">
        <color auto="1"/>
      </left>
      <right style="thin">
        <color auto="1"/>
      </right>
      <top style="medium">
        <color theme="4"/>
      </top>
      <bottom style="thin">
        <color auto="1"/>
      </bottom>
      <diagonal/>
    </border>
    <border>
      <left style="thin">
        <color auto="1"/>
      </left>
      <right style="medium">
        <color theme="4"/>
      </right>
      <top style="medium">
        <color theme="4"/>
      </top>
      <bottom style="thin">
        <color auto="1"/>
      </bottom>
      <diagonal/>
    </border>
    <border>
      <left style="medium">
        <color theme="4"/>
      </left>
      <right style="thin">
        <color auto="1"/>
      </right>
      <top style="thin">
        <color auto="1"/>
      </top>
      <bottom style="thin">
        <color auto="1"/>
      </bottom>
      <diagonal/>
    </border>
    <border>
      <left style="thin">
        <color auto="1"/>
      </left>
      <right style="medium">
        <color theme="4"/>
      </right>
      <top style="thin">
        <color auto="1"/>
      </top>
      <bottom style="thin">
        <color auto="1"/>
      </bottom>
      <diagonal/>
    </border>
    <border>
      <left style="medium">
        <color theme="4"/>
      </left>
      <right style="thin">
        <color auto="1"/>
      </right>
      <top style="thin">
        <color auto="1"/>
      </top>
      <bottom style="medium">
        <color theme="4"/>
      </bottom>
      <diagonal/>
    </border>
    <border>
      <left style="thin">
        <color auto="1"/>
      </left>
      <right style="thin">
        <color auto="1"/>
      </right>
      <top style="thin">
        <color auto="1"/>
      </top>
      <bottom style="medium">
        <color theme="4"/>
      </bottom>
      <diagonal/>
    </border>
    <border>
      <left style="thin">
        <color auto="1"/>
      </left>
      <right style="medium">
        <color theme="4"/>
      </right>
      <top style="thin">
        <color auto="1"/>
      </top>
      <bottom style="medium">
        <color theme="4"/>
      </bottom>
      <diagonal/>
    </border>
    <border>
      <left style="medium">
        <color theme="4"/>
      </left>
      <right/>
      <top style="medium">
        <color theme="4"/>
      </top>
      <bottom/>
      <diagonal/>
    </border>
    <border>
      <left style="thin">
        <color theme="4"/>
      </left>
      <right style="thin">
        <color theme="4"/>
      </right>
      <top style="thin">
        <color theme="4"/>
      </top>
      <bottom style="thin">
        <color theme="4"/>
      </bottom>
      <diagonal/>
    </border>
    <border>
      <left style="thin">
        <color auto="1"/>
      </left>
      <right/>
      <top style="medium">
        <color theme="4"/>
      </top>
      <bottom style="thin">
        <color auto="1"/>
      </bottom>
      <diagonal/>
    </border>
    <border>
      <left/>
      <right/>
      <top/>
      <bottom style="medium">
        <color theme="4"/>
      </bottom>
      <diagonal/>
    </border>
    <border>
      <left/>
      <right/>
      <top style="thin">
        <color theme="4"/>
      </top>
      <bottom/>
      <diagonal/>
    </border>
    <border>
      <left/>
      <right/>
      <top style="medium">
        <color theme="4" tint="-0.249977111117893"/>
      </top>
      <bottom style="thin">
        <color auto="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medium">
        <color theme="4"/>
      </left>
      <right style="thin">
        <color theme="4"/>
      </right>
      <top style="medium">
        <color theme="4"/>
      </top>
      <bottom style="thin">
        <color theme="4"/>
      </bottom>
      <diagonal/>
    </border>
    <border>
      <left style="thin">
        <color theme="4"/>
      </left>
      <right style="thin">
        <color theme="4"/>
      </right>
      <top style="medium">
        <color theme="4"/>
      </top>
      <bottom style="thin">
        <color theme="4"/>
      </bottom>
      <diagonal/>
    </border>
    <border>
      <left style="thin">
        <color theme="4"/>
      </left>
      <right style="medium">
        <color theme="4"/>
      </right>
      <top style="medium">
        <color theme="4"/>
      </top>
      <bottom style="thin">
        <color theme="4"/>
      </bottom>
      <diagonal/>
    </border>
    <border>
      <left style="medium">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style="medium">
        <color theme="4"/>
      </left>
      <right style="thin">
        <color theme="4"/>
      </right>
      <top style="thin">
        <color theme="4"/>
      </top>
      <bottom style="medium">
        <color theme="4"/>
      </bottom>
      <diagonal/>
    </border>
    <border>
      <left style="thin">
        <color theme="4"/>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style="medium">
        <color theme="4"/>
      </left>
      <right style="thin">
        <color auto="1"/>
      </right>
      <top style="thin">
        <color auto="1"/>
      </top>
      <bottom/>
      <diagonal/>
    </border>
    <border>
      <left style="thin">
        <color auto="1"/>
      </left>
      <right style="medium">
        <color theme="4"/>
      </right>
      <top style="thin">
        <color auto="1"/>
      </top>
      <bottom/>
      <diagonal/>
    </border>
    <border>
      <left style="medium">
        <color theme="4"/>
      </left>
      <right style="thin">
        <color auto="1"/>
      </right>
      <top/>
      <bottom/>
      <diagonal/>
    </border>
    <border>
      <left style="thin">
        <color auto="1"/>
      </left>
      <right style="medium">
        <color theme="4"/>
      </right>
      <top/>
      <bottom/>
      <diagonal/>
    </border>
    <border>
      <left style="medium">
        <color theme="4"/>
      </left>
      <right style="thin">
        <color auto="1"/>
      </right>
      <top/>
      <bottom style="medium">
        <color theme="4"/>
      </bottom>
      <diagonal/>
    </border>
    <border>
      <left style="thin">
        <color auto="1"/>
      </left>
      <right style="medium">
        <color theme="4"/>
      </right>
      <top style="medium">
        <color theme="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theme="4"/>
      </left>
      <right style="medium">
        <color theme="4"/>
      </right>
      <top style="medium">
        <color theme="4"/>
      </top>
      <bottom style="medium">
        <color theme="4"/>
      </bottom>
      <diagonal/>
    </border>
    <border>
      <left style="medium">
        <color theme="4"/>
      </left>
      <right style="medium">
        <color theme="4"/>
      </right>
      <top style="thin">
        <color theme="4"/>
      </top>
      <bottom/>
      <diagonal/>
    </border>
    <border>
      <left style="medium">
        <color theme="4"/>
      </left>
      <right style="medium">
        <color theme="4"/>
      </right>
      <top/>
      <bottom style="thin">
        <color theme="4"/>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thin">
        <color auto="1"/>
      </left>
      <right/>
      <top style="medium">
        <color theme="4" tint="-0.249977111117893"/>
      </top>
      <bottom style="thin">
        <color auto="1"/>
      </bottom>
      <diagonal/>
    </border>
    <border>
      <left/>
      <right/>
      <top style="thin">
        <color auto="1"/>
      </top>
      <bottom style="medium">
        <color theme="4" tint="-0.249977111117893"/>
      </bottom>
      <diagonal/>
    </border>
    <border>
      <left style="thin">
        <color auto="1"/>
      </left>
      <right/>
      <top style="medium">
        <color theme="4" tint="-0.249977111117893"/>
      </top>
      <bottom/>
      <diagonal/>
    </border>
    <border>
      <left style="thin">
        <color auto="1"/>
      </left>
      <right/>
      <top/>
      <bottom style="thin">
        <color auto="1"/>
      </bottom>
      <diagonal/>
    </border>
    <border>
      <left style="medium">
        <color theme="4"/>
      </left>
      <right style="thin">
        <color auto="1"/>
      </right>
      <top/>
      <bottom style="thin">
        <color auto="1"/>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theme="4"/>
      </left>
      <right/>
      <top style="medium">
        <color theme="4"/>
      </top>
      <bottom style="thin">
        <color theme="4"/>
      </bottom>
      <diagonal/>
    </border>
    <border>
      <left style="thin">
        <color theme="4"/>
      </left>
      <right/>
      <top style="thin">
        <color theme="4"/>
      </top>
      <bottom style="thin">
        <color theme="4"/>
      </bottom>
      <diagonal/>
    </border>
    <border>
      <left style="thin">
        <color auto="1"/>
      </left>
      <right style="medium">
        <color theme="4"/>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4"/>
      </right>
      <top style="thin">
        <color theme="4"/>
      </top>
      <bottom style="thin">
        <color theme="4"/>
      </bottom>
      <diagonal/>
    </border>
    <border>
      <left/>
      <right style="thin">
        <color auto="1"/>
      </right>
      <top/>
      <bottom/>
      <diagonal/>
    </border>
    <border>
      <left/>
      <right style="thin">
        <color auto="1"/>
      </right>
      <top style="medium">
        <color theme="4"/>
      </top>
      <bottom style="thin">
        <color auto="1"/>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style="thin">
        <color auto="1"/>
      </left>
      <right style="thin">
        <color auto="1"/>
      </right>
      <top style="medium">
        <color theme="4"/>
      </top>
      <bottom/>
      <diagonal/>
    </border>
    <border>
      <left style="thin">
        <color auto="1"/>
      </left>
      <right/>
      <top style="thin">
        <color auto="1"/>
      </top>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medium">
        <color theme="4" tint="-0.249977111117893"/>
      </left>
      <right/>
      <top style="medium">
        <color theme="4" tint="-0.249977111117893"/>
      </top>
      <bottom/>
      <diagonal/>
    </border>
    <border>
      <left style="medium">
        <color theme="4" tint="-0.249977111117893"/>
      </left>
      <right/>
      <top/>
      <bottom style="thin">
        <color auto="1"/>
      </bottom>
      <diagonal/>
    </border>
    <border>
      <left style="thin">
        <color theme="4"/>
      </left>
      <right/>
      <top style="thin">
        <color theme="4"/>
      </top>
      <bottom/>
      <diagonal/>
    </border>
    <border>
      <left style="thin">
        <color theme="4"/>
      </left>
      <right/>
      <top/>
      <bottom style="thin">
        <color theme="4"/>
      </bottom>
      <diagonal/>
    </border>
    <border>
      <left/>
      <right style="thin">
        <color auto="1"/>
      </right>
      <top style="thin">
        <color auto="1"/>
      </top>
      <bottom style="medium">
        <color theme="4" tint="-0.249977111117893"/>
      </bottom>
      <diagonal/>
    </border>
    <border>
      <left/>
      <right style="thin">
        <color theme="4"/>
      </right>
      <top/>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thin">
        <color theme="4"/>
      </right>
      <top style="medium">
        <color theme="4"/>
      </top>
      <bottom/>
      <diagonal/>
    </border>
    <border>
      <left style="thin">
        <color theme="4"/>
      </left>
      <right style="thin">
        <color theme="4"/>
      </right>
      <top style="medium">
        <color theme="4"/>
      </top>
      <bottom/>
      <diagonal/>
    </border>
    <border>
      <left style="thin">
        <color theme="4"/>
      </left>
      <right style="medium">
        <color theme="4"/>
      </right>
      <top style="medium">
        <color theme="4"/>
      </top>
      <bottom/>
      <diagonal/>
    </border>
    <border>
      <left/>
      <right style="thin">
        <color theme="4"/>
      </right>
      <top/>
      <bottom style="thin">
        <color theme="4"/>
      </bottom>
      <diagonal/>
    </border>
    <border>
      <left/>
      <right style="thick">
        <color theme="4"/>
      </right>
      <top/>
      <bottom/>
      <diagonal/>
    </border>
    <border>
      <left style="thick">
        <color theme="4"/>
      </left>
      <right style="thin">
        <color theme="4"/>
      </right>
      <top style="thick">
        <color theme="4"/>
      </top>
      <bottom style="thick">
        <color theme="4"/>
      </bottom>
      <diagonal/>
    </border>
    <border>
      <left style="thin">
        <color theme="4"/>
      </left>
      <right style="thin">
        <color theme="4"/>
      </right>
      <top style="thick">
        <color theme="4"/>
      </top>
      <bottom style="thick">
        <color theme="4"/>
      </bottom>
      <diagonal/>
    </border>
    <border>
      <left style="thin">
        <color theme="4"/>
      </left>
      <right style="thick">
        <color theme="4"/>
      </right>
      <top style="thick">
        <color theme="4"/>
      </top>
      <bottom style="thick">
        <color theme="4"/>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ck">
        <color theme="4"/>
      </bottom>
      <diagonal/>
    </border>
    <border>
      <left/>
      <right style="thin">
        <color theme="4"/>
      </right>
      <top style="thin">
        <color theme="4"/>
      </top>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4"/>
      </left>
      <right style="thick">
        <color theme="4"/>
      </right>
      <top style="thick">
        <color theme="4"/>
      </top>
      <bottom style="thin">
        <color theme="4"/>
      </bottom>
      <diagonal/>
    </border>
    <border>
      <left style="thick">
        <color theme="4"/>
      </left>
      <right style="thick">
        <color theme="4"/>
      </right>
      <top style="thin">
        <color theme="4"/>
      </top>
      <bottom style="thin">
        <color theme="4"/>
      </bottom>
      <diagonal/>
    </border>
    <border>
      <left style="thick">
        <color theme="4"/>
      </left>
      <right style="thick">
        <color theme="4"/>
      </right>
      <top style="thin">
        <color theme="4"/>
      </top>
      <bottom style="thick">
        <color theme="4"/>
      </bottom>
      <diagonal/>
    </border>
    <border>
      <left/>
      <right style="thin">
        <color theme="4"/>
      </right>
      <top style="thick">
        <color theme="4"/>
      </top>
      <bottom style="thin">
        <color theme="4"/>
      </bottom>
      <diagonal/>
    </border>
    <border>
      <left/>
      <right style="thin">
        <color theme="4"/>
      </right>
      <top style="thin">
        <color theme="4"/>
      </top>
      <bottom style="thick">
        <color theme="4"/>
      </bottom>
      <diagonal/>
    </border>
    <border>
      <left style="medium">
        <color theme="4"/>
      </left>
      <right style="thin">
        <color auto="1"/>
      </right>
      <top style="medium">
        <color theme="4"/>
      </top>
      <bottom style="medium">
        <color theme="4"/>
      </bottom>
      <diagonal/>
    </border>
    <border>
      <left/>
      <right style="thin">
        <color auto="1"/>
      </right>
      <top style="medium">
        <color theme="4"/>
      </top>
      <bottom style="medium">
        <color theme="4"/>
      </bottom>
      <diagonal/>
    </border>
    <border>
      <left/>
      <right/>
      <top style="medium">
        <color theme="4"/>
      </top>
      <bottom style="medium">
        <color theme="4"/>
      </bottom>
      <diagonal/>
    </border>
    <border>
      <left/>
      <right style="thin">
        <color auto="1"/>
      </right>
      <top/>
      <bottom style="medium">
        <color theme="4"/>
      </bottom>
      <diagonal/>
    </border>
    <border>
      <left style="thin">
        <color auto="1"/>
      </left>
      <right/>
      <top style="thin">
        <color auto="1"/>
      </top>
      <bottom style="medium">
        <color theme="4"/>
      </bottom>
      <diagonal/>
    </border>
    <border>
      <left style="thin">
        <color auto="1"/>
      </left>
      <right style="thin">
        <color auto="1"/>
      </right>
      <top style="medium">
        <color theme="4"/>
      </top>
      <bottom style="medium">
        <color theme="4"/>
      </bottom>
      <diagonal/>
    </border>
    <border>
      <left style="thin">
        <color auto="1"/>
      </left>
      <right style="medium">
        <color theme="4"/>
      </right>
      <top style="medium">
        <color theme="4"/>
      </top>
      <bottom style="medium">
        <color theme="4"/>
      </bottom>
      <diagonal/>
    </border>
    <border>
      <left style="thin">
        <color theme="4"/>
      </left>
      <right/>
      <top style="thin">
        <color theme="4"/>
      </top>
      <bottom style="medium">
        <color theme="4"/>
      </bottom>
      <diagonal/>
    </border>
    <border>
      <left style="thin">
        <color theme="4"/>
      </left>
      <right/>
      <top style="medium">
        <color theme="4"/>
      </top>
      <bottom/>
      <diagonal/>
    </border>
    <border>
      <left/>
      <right/>
      <top style="medium">
        <color theme="4"/>
      </top>
      <bottom style="thin">
        <color theme="4"/>
      </bottom>
      <diagonal/>
    </border>
    <border>
      <left/>
      <right/>
      <top style="thin">
        <color theme="4"/>
      </top>
      <bottom style="thin">
        <color theme="4"/>
      </bottom>
      <diagonal/>
    </border>
    <border>
      <left style="medium">
        <color theme="4"/>
      </left>
      <right style="thin">
        <color auto="1"/>
      </right>
      <top style="medium">
        <color theme="4"/>
      </top>
      <bottom/>
      <diagonal/>
    </border>
    <border>
      <left style="thin">
        <color auto="1"/>
      </left>
      <right/>
      <top style="medium">
        <color theme="4"/>
      </top>
      <bottom/>
      <diagonal/>
    </border>
    <border>
      <left style="medium">
        <color theme="5"/>
      </left>
      <right style="thin">
        <color theme="4"/>
      </right>
      <top style="medium">
        <color theme="5"/>
      </top>
      <bottom style="thin">
        <color theme="4"/>
      </bottom>
      <diagonal/>
    </border>
    <border>
      <left style="thin">
        <color theme="4"/>
      </left>
      <right style="thin">
        <color theme="4"/>
      </right>
      <top style="medium">
        <color theme="5"/>
      </top>
      <bottom style="thin">
        <color theme="4"/>
      </bottom>
      <diagonal/>
    </border>
    <border>
      <left style="thin">
        <color theme="4"/>
      </left>
      <right style="medium">
        <color theme="5"/>
      </right>
      <top style="medium">
        <color theme="5"/>
      </top>
      <bottom style="thin">
        <color theme="4"/>
      </bottom>
      <diagonal/>
    </border>
    <border>
      <left style="medium">
        <color theme="5"/>
      </left>
      <right style="thin">
        <color theme="4"/>
      </right>
      <top style="thin">
        <color theme="4"/>
      </top>
      <bottom style="thin">
        <color theme="4"/>
      </bottom>
      <diagonal/>
    </border>
    <border>
      <left style="thin">
        <color theme="4"/>
      </left>
      <right style="medium">
        <color theme="5"/>
      </right>
      <top style="thin">
        <color theme="4"/>
      </top>
      <bottom style="thin">
        <color theme="4"/>
      </bottom>
      <diagonal/>
    </border>
    <border>
      <left style="medium">
        <color theme="5"/>
      </left>
      <right style="thin">
        <color theme="4"/>
      </right>
      <top style="thin">
        <color theme="4"/>
      </top>
      <bottom style="medium">
        <color theme="5"/>
      </bottom>
      <diagonal/>
    </border>
    <border>
      <left style="thin">
        <color theme="4"/>
      </left>
      <right style="thin">
        <color theme="4"/>
      </right>
      <top style="thin">
        <color theme="4"/>
      </top>
      <bottom style="medium">
        <color theme="5"/>
      </bottom>
      <diagonal/>
    </border>
    <border>
      <left style="thin">
        <color theme="4"/>
      </left>
      <right style="medium">
        <color theme="5"/>
      </right>
      <top style="thin">
        <color theme="4"/>
      </top>
      <bottom style="medium">
        <color theme="5"/>
      </bottom>
      <diagonal/>
    </border>
  </borders>
  <cellStyleXfs count="5">
    <xf numFmtId="0" fontId="0" fillId="0" borderId="0"/>
    <xf numFmtId="166" fontId="8" fillId="0" borderId="0" applyFont="0" applyFill="0" applyBorder="0" applyAlignment="0" applyProtection="0"/>
    <xf numFmtId="0" fontId="9" fillId="0" borderId="0"/>
    <xf numFmtId="167" fontId="8" fillId="0" borderId="0" applyFont="0" applyFill="0" applyBorder="0" applyAlignment="0" applyProtection="0"/>
    <xf numFmtId="44" fontId="8" fillId="0" borderId="0" applyFont="0" applyFill="0" applyBorder="0" applyAlignment="0" applyProtection="0"/>
  </cellStyleXfs>
  <cellXfs count="760">
    <xf numFmtId="0" fontId="0" fillId="0" borderId="0" xfId="0"/>
    <xf numFmtId="0" fontId="0" fillId="2" borderId="0" xfId="0" applyFill="1"/>
    <xf numFmtId="0" fontId="0" fillId="0" borderId="0" xfId="0" applyBorder="1"/>
    <xf numFmtId="0" fontId="0" fillId="0" borderId="0" xfId="0" applyFill="1" applyBorder="1"/>
    <xf numFmtId="0" fontId="0" fillId="2" borderId="0" xfId="0" applyFill="1" applyBorder="1"/>
    <xf numFmtId="164" fontId="0" fillId="2" borderId="0" xfId="0" applyNumberFormat="1" applyFill="1" applyBorder="1" applyAlignment="1">
      <alignment horizontal="center" vertical="center"/>
    </xf>
    <xf numFmtId="165" fontId="0" fillId="0" borderId="0" xfId="0" applyNumberFormat="1"/>
    <xf numFmtId="165" fontId="0" fillId="2" borderId="0" xfId="0" applyNumberFormat="1" applyFill="1"/>
    <xf numFmtId="1" fontId="4" fillId="0" borderId="1" xfId="0" applyNumberFormat="1" applyFont="1" applyFill="1" applyBorder="1" applyAlignment="1" applyProtection="1">
      <alignment horizontal="center" vertical="center"/>
    </xf>
    <xf numFmtId="0" fontId="4" fillId="0" borderId="0" xfId="0" applyFont="1" applyFill="1" applyBorder="1" applyAlignment="1">
      <alignment horizontal="center" vertical="center"/>
    </xf>
    <xf numFmtId="165" fontId="0" fillId="2" borderId="0" xfId="0" applyNumberFormat="1" applyFill="1" applyBorder="1"/>
    <xf numFmtId="165" fontId="0" fillId="0" borderId="0" xfId="0" applyNumberFormat="1" applyBorder="1"/>
    <xf numFmtId="1" fontId="4" fillId="0" borderId="1" xfId="0" applyNumberFormat="1" applyFont="1" applyFill="1" applyBorder="1" applyAlignment="1" applyProtection="1">
      <alignment horizontal="center" vertical="center"/>
      <protection locked="0"/>
    </xf>
    <xf numFmtId="0" fontId="4" fillId="0" borderId="7" xfId="0" applyFont="1" applyFill="1" applyBorder="1" applyAlignment="1">
      <alignment horizontal="center"/>
    </xf>
    <xf numFmtId="0" fontId="4" fillId="0" borderId="9" xfId="0" applyFont="1" applyFill="1" applyBorder="1" applyAlignment="1">
      <alignment horizontal="center"/>
    </xf>
    <xf numFmtId="0" fontId="4" fillId="0" borderId="7" xfId="0" applyFont="1" applyFill="1" applyBorder="1" applyAlignment="1" applyProtection="1">
      <alignment horizontal="center" vertical="center"/>
    </xf>
    <xf numFmtId="1" fontId="4" fillId="0" borderId="8" xfId="0" applyNumberFormat="1"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1" fontId="4" fillId="0" borderId="10" xfId="0" applyNumberFormat="1" applyFont="1" applyFill="1" applyBorder="1" applyAlignment="1" applyProtection="1">
      <alignment horizontal="center" vertical="center"/>
    </xf>
    <xf numFmtId="1" fontId="4" fillId="0" borderId="11" xfId="0" applyNumberFormat="1" applyFont="1" applyFill="1" applyBorder="1" applyAlignment="1" applyProtection="1">
      <alignment horizontal="center" vertical="center"/>
    </xf>
    <xf numFmtId="1" fontId="4" fillId="0" borderId="2" xfId="0" applyNumberFormat="1" applyFont="1" applyFill="1" applyBorder="1" applyAlignment="1" applyProtection="1">
      <alignment horizontal="center" vertical="center"/>
    </xf>
    <xf numFmtId="0" fontId="4" fillId="0" borderId="15" xfId="0" applyFont="1" applyFill="1" applyBorder="1" applyAlignment="1">
      <alignment horizontal="center"/>
    </xf>
    <xf numFmtId="1" fontId="5" fillId="0" borderId="19" xfId="0" applyNumberFormat="1" applyFont="1" applyFill="1" applyBorder="1" applyAlignment="1">
      <alignment horizontal="center" vertical="center"/>
    </xf>
    <xf numFmtId="1" fontId="4" fillId="0" borderId="19" xfId="0" applyNumberFormat="1" applyFont="1" applyFill="1" applyBorder="1" applyAlignment="1">
      <alignment horizontal="center" vertical="center"/>
    </xf>
    <xf numFmtId="0" fontId="0" fillId="3" borderId="0" xfId="0" applyFill="1"/>
    <xf numFmtId="0" fontId="0" fillId="3" borderId="0" xfId="0" applyFill="1" applyBorder="1"/>
    <xf numFmtId="165" fontId="0" fillId="3" borderId="0" xfId="0" applyNumberFormat="1" applyFill="1"/>
    <xf numFmtId="0" fontId="0" fillId="0" borderId="0" xfId="0"/>
    <xf numFmtId="0" fontId="0" fillId="2" borderId="0" xfId="0" applyFill="1"/>
    <xf numFmtId="0" fontId="0" fillId="0" borderId="0" xfId="0" applyBorder="1"/>
    <xf numFmtId="0" fontId="0" fillId="0" borderId="0" xfId="0" applyFill="1" applyBorder="1"/>
    <xf numFmtId="0" fontId="0" fillId="2" borderId="23" xfId="0" applyFill="1" applyBorder="1"/>
    <xf numFmtId="0" fontId="0" fillId="2" borderId="0" xfId="0" applyFill="1" applyBorder="1"/>
    <xf numFmtId="165" fontId="0" fillId="2" borderId="0" xfId="0" applyNumberFormat="1" applyFill="1"/>
    <xf numFmtId="165" fontId="0" fillId="2" borderId="0" xfId="0" applyNumberFormat="1" applyFill="1" applyBorder="1"/>
    <xf numFmtId="164" fontId="4" fillId="0" borderId="1" xfId="0" applyNumberFormat="1" applyFont="1" applyFill="1" applyBorder="1" applyAlignment="1" applyProtection="1">
      <alignment horizontal="center" vertical="center"/>
      <protection locked="0"/>
    </xf>
    <xf numFmtId="0" fontId="4" fillId="0" borderId="26" xfId="0" applyFont="1" applyFill="1" applyBorder="1" applyAlignment="1">
      <alignment horizontal="center" vertical="center"/>
    </xf>
    <xf numFmtId="0" fontId="4" fillId="0" borderId="27"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29" xfId="0" applyFont="1" applyFill="1" applyBorder="1" applyAlignment="1">
      <alignment horizontal="center"/>
    </xf>
    <xf numFmtId="164" fontId="4" fillId="0" borderId="30" xfId="0" applyNumberFormat="1" applyFont="1" applyFill="1" applyBorder="1" applyAlignment="1" applyProtection="1">
      <alignment horizontal="center" vertical="center"/>
      <protection locked="0"/>
    </xf>
    <xf numFmtId="0" fontId="5" fillId="0" borderId="31" xfId="0" applyFont="1" applyFill="1" applyBorder="1" applyAlignment="1">
      <alignment horizontal="right"/>
    </xf>
    <xf numFmtId="164" fontId="4" fillId="0" borderId="32" xfId="0" applyNumberFormat="1" applyFont="1" applyFill="1" applyBorder="1" applyAlignment="1">
      <alignment horizontal="center" vertical="center"/>
    </xf>
    <xf numFmtId="164" fontId="4" fillId="0" borderId="33" xfId="0" applyNumberFormat="1" applyFont="1" applyFill="1" applyBorder="1" applyAlignment="1">
      <alignment horizontal="center" vertical="center"/>
    </xf>
    <xf numFmtId="164" fontId="4" fillId="0" borderId="1" xfId="0" applyNumberFormat="1" applyFont="1" applyFill="1" applyBorder="1" applyAlignment="1" applyProtection="1">
      <alignment horizontal="center" vertical="center"/>
    </xf>
    <xf numFmtId="164" fontId="4" fillId="0" borderId="30" xfId="0" applyNumberFormat="1" applyFont="1" applyFill="1" applyBorder="1" applyAlignment="1" applyProtection="1">
      <alignment horizontal="center" vertical="center"/>
    </xf>
    <xf numFmtId="164" fontId="4" fillId="0" borderId="32" xfId="0" applyNumberFormat="1" applyFont="1" applyFill="1" applyBorder="1" applyAlignment="1" applyProtection="1">
      <alignment horizontal="center" vertical="center"/>
    </xf>
    <xf numFmtId="164" fontId="4" fillId="0" borderId="33" xfId="0" applyNumberFormat="1" applyFont="1" applyFill="1" applyBorder="1" applyAlignment="1" applyProtection="1">
      <alignment horizontal="center" vertical="center"/>
    </xf>
    <xf numFmtId="0" fontId="0" fillId="0" borderId="1" xfId="0" applyBorder="1" applyAlignment="1">
      <alignment horizontal="center"/>
    </xf>
    <xf numFmtId="0" fontId="0" fillId="11" borderId="0" xfId="0" applyFill="1"/>
    <xf numFmtId="0" fontId="0" fillId="11" borderId="35" xfId="0" applyFill="1" applyBorder="1"/>
    <xf numFmtId="164" fontId="4" fillId="0" borderId="21" xfId="0" applyNumberFormat="1" applyFont="1" applyFill="1" applyBorder="1" applyAlignment="1">
      <alignment horizontal="center" vertical="center"/>
    </xf>
    <xf numFmtId="164" fontId="5" fillId="0" borderId="19" xfId="0" applyNumberFormat="1" applyFont="1" applyFill="1" applyBorder="1" applyAlignment="1">
      <alignment horizontal="center" vertical="center"/>
    </xf>
    <xf numFmtId="0" fontId="0" fillId="0" borderId="41" xfId="0" applyBorder="1" applyAlignment="1">
      <alignment horizontal="center" vertical="center"/>
    </xf>
    <xf numFmtId="0" fontId="0" fillId="2" borderId="42" xfId="0" applyFill="1" applyBorder="1" applyAlignment="1">
      <alignment horizontal="center" vertical="center"/>
    </xf>
    <xf numFmtId="0" fontId="0" fillId="2" borderId="41" xfId="0" applyFill="1" applyBorder="1" applyAlignment="1">
      <alignment horizontal="center" vertical="center"/>
    </xf>
    <xf numFmtId="0" fontId="4" fillId="2" borderId="0" xfId="0" applyFont="1" applyFill="1"/>
    <xf numFmtId="0" fontId="4" fillId="2" borderId="0" xfId="0" applyFont="1" applyFill="1" applyBorder="1" applyAlignment="1">
      <alignment horizontal="center" vertical="center"/>
    </xf>
    <xf numFmtId="0" fontId="0" fillId="0" borderId="0" xfId="0"/>
    <xf numFmtId="0" fontId="0" fillId="0" borderId="0" xfId="0" applyBorder="1"/>
    <xf numFmtId="0" fontId="0" fillId="2" borderId="0" xfId="0" applyFill="1" applyBorder="1"/>
    <xf numFmtId="0" fontId="0" fillId="2" borderId="0" xfId="0" applyFont="1" applyFill="1" applyBorder="1"/>
    <xf numFmtId="0" fontId="0" fillId="0" borderId="0" xfId="0"/>
    <xf numFmtId="0" fontId="0" fillId="0" borderId="0" xfId="0" applyBorder="1"/>
    <xf numFmtId="0" fontId="0" fillId="0" borderId="0" xfId="0" applyAlignment="1">
      <alignment wrapText="1"/>
    </xf>
    <xf numFmtId="0" fontId="0" fillId="11" borderId="0" xfId="0" applyFill="1" applyAlignment="1">
      <alignment wrapText="1"/>
    </xf>
    <xf numFmtId="0" fontId="12" fillId="11" borderId="0" xfId="0" applyFont="1" applyFill="1" applyAlignment="1">
      <alignment wrapText="1"/>
    </xf>
    <xf numFmtId="0" fontId="12" fillId="11" borderId="0" xfId="0" applyFont="1" applyFill="1" applyAlignment="1"/>
    <xf numFmtId="0" fontId="12" fillId="11" borderId="0" xfId="0" applyFont="1" applyFill="1"/>
    <xf numFmtId="0" fontId="12" fillId="4" borderId="0" xfId="0" applyFont="1" applyFill="1" applyAlignment="1">
      <alignment wrapText="1"/>
    </xf>
    <xf numFmtId="0" fontId="12" fillId="4" borderId="0" xfId="0" applyFont="1" applyFill="1" applyAlignment="1"/>
    <xf numFmtId="0" fontId="12" fillId="4" borderId="0" xfId="0" applyFont="1" applyFill="1"/>
    <xf numFmtId="0" fontId="0" fillId="4" borderId="0" xfId="0" applyFill="1"/>
    <xf numFmtId="0" fontId="0" fillId="4" borderId="0" xfId="0" applyFill="1" applyAlignment="1">
      <alignment wrapText="1"/>
    </xf>
    <xf numFmtId="0" fontId="12" fillId="15" borderId="0" xfId="0" applyFont="1" applyFill="1" applyAlignment="1">
      <alignment wrapText="1"/>
    </xf>
    <xf numFmtId="0" fontId="12" fillId="15" borderId="0" xfId="0" applyFont="1" applyFill="1" applyAlignment="1"/>
    <xf numFmtId="0" fontId="12" fillId="15" borderId="0" xfId="0" applyFont="1" applyFill="1"/>
    <xf numFmtId="0" fontId="0" fillId="15" borderId="0" xfId="0" applyFill="1"/>
    <xf numFmtId="0" fontId="0" fillId="15" borderId="0" xfId="0" applyFill="1" applyAlignment="1">
      <alignment wrapText="1"/>
    </xf>
    <xf numFmtId="0" fontId="11" fillId="0" borderId="0" xfId="0" applyFont="1"/>
    <xf numFmtId="0" fontId="0" fillId="8" borderId="35" xfId="0" applyFill="1" applyBorder="1"/>
    <xf numFmtId="0" fontId="0" fillId="8" borderId="35" xfId="0" applyFill="1" applyBorder="1" applyAlignment="1">
      <alignment horizontal="center"/>
    </xf>
    <xf numFmtId="0" fontId="1" fillId="8" borderId="35" xfId="0" applyFont="1" applyFill="1" applyBorder="1"/>
    <xf numFmtId="0" fontId="14" fillId="8" borderId="35" xfId="0" applyFont="1" applyFill="1" applyBorder="1" applyAlignment="1">
      <alignment horizontal="center"/>
    </xf>
    <xf numFmtId="0" fontId="1" fillId="13" borderId="35" xfId="0" applyFont="1" applyFill="1" applyBorder="1"/>
    <xf numFmtId="0" fontId="0" fillId="13" borderId="35" xfId="0" applyFill="1" applyBorder="1"/>
    <xf numFmtId="0" fontId="14" fillId="13" borderId="35" xfId="0" applyFont="1" applyFill="1" applyBorder="1" applyAlignment="1">
      <alignment horizontal="center"/>
    </xf>
    <xf numFmtId="0" fontId="0" fillId="13" borderId="35" xfId="0" applyFill="1" applyBorder="1" applyAlignment="1">
      <alignment horizontal="center"/>
    </xf>
    <xf numFmtId="0" fontId="4" fillId="6" borderId="35" xfId="0" applyFont="1" applyFill="1" applyBorder="1" applyAlignment="1">
      <alignment horizontal="center" vertical="top"/>
    </xf>
    <xf numFmtId="164" fontId="4" fillId="6" borderId="35" xfId="0" applyNumberFormat="1" applyFont="1" applyFill="1" applyBorder="1" applyAlignment="1">
      <alignment horizontal="center" vertical="center"/>
    </xf>
    <xf numFmtId="0" fontId="4" fillId="6" borderId="49" xfId="0" applyFont="1" applyFill="1" applyBorder="1" applyAlignment="1">
      <alignment horizontal="center" vertical="top"/>
    </xf>
    <xf numFmtId="0" fontId="4" fillId="9" borderId="35" xfId="0" applyFont="1" applyFill="1" applyBorder="1" applyProtection="1">
      <protection locked="0"/>
    </xf>
    <xf numFmtId="164" fontId="4" fillId="9" borderId="35" xfId="0" applyNumberFormat="1" applyFont="1" applyFill="1" applyBorder="1" applyAlignment="1">
      <alignment horizontal="center" vertical="center"/>
    </xf>
    <xf numFmtId="0" fontId="4" fillId="9" borderId="35" xfId="0" applyFont="1" applyFill="1" applyBorder="1" applyAlignment="1">
      <alignment horizontal="center" vertical="center"/>
    </xf>
    <xf numFmtId="0" fontId="4" fillId="7" borderId="35" xfId="0" applyFont="1" applyFill="1" applyBorder="1" applyAlignment="1">
      <alignment horizontal="center" vertical="top"/>
    </xf>
    <xf numFmtId="0" fontId="4" fillId="7" borderId="35" xfId="0" applyFont="1" applyFill="1" applyBorder="1" applyProtection="1">
      <protection locked="0"/>
    </xf>
    <xf numFmtId="164" fontId="4" fillId="7" borderId="35" xfId="0" applyNumberFormat="1" applyFont="1" applyFill="1" applyBorder="1" applyAlignment="1">
      <alignment horizontal="center" vertical="center"/>
    </xf>
    <xf numFmtId="0" fontId="4" fillId="7" borderId="35" xfId="0" applyFont="1" applyFill="1" applyBorder="1" applyAlignment="1">
      <alignment horizontal="center" vertical="center"/>
    </xf>
    <xf numFmtId="0" fontId="4" fillId="7" borderId="49" xfId="0" applyFont="1" applyFill="1" applyBorder="1" applyAlignment="1">
      <alignment horizontal="center" vertical="center"/>
    </xf>
    <xf numFmtId="0" fontId="4" fillId="7" borderId="35" xfId="0" applyFont="1" applyFill="1" applyBorder="1" applyAlignment="1" applyProtection="1">
      <alignment horizontal="center"/>
      <protection locked="0"/>
    </xf>
    <xf numFmtId="0" fontId="4" fillId="6" borderId="35" xfId="0" applyFont="1" applyFill="1" applyBorder="1" applyAlignment="1" applyProtection="1">
      <alignment horizontal="center"/>
      <protection locked="0"/>
    </xf>
    <xf numFmtId="0" fontId="4" fillId="6" borderId="49" xfId="0" applyFont="1" applyFill="1" applyBorder="1" applyAlignment="1" applyProtection="1">
      <alignment horizontal="center"/>
      <protection locked="0"/>
    </xf>
    <xf numFmtId="0" fontId="4" fillId="2" borderId="1" xfId="0" applyFont="1" applyFill="1" applyBorder="1" applyAlignment="1" applyProtection="1">
      <alignment horizontal="center" vertical="center"/>
      <protection locked="0"/>
    </xf>
    <xf numFmtId="0" fontId="4" fillId="0" borderId="1" xfId="0" applyFont="1" applyFill="1" applyBorder="1" applyProtection="1">
      <protection locked="0"/>
    </xf>
    <xf numFmtId="164" fontId="4" fillId="0" borderId="1" xfId="0" applyNumberFormat="1"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wrapText="1"/>
      <protection locked="0"/>
    </xf>
    <xf numFmtId="164" fontId="4" fillId="0" borderId="32" xfId="0" applyNumberFormat="1" applyFont="1" applyFill="1" applyBorder="1" applyAlignment="1" applyProtection="1">
      <alignment horizontal="center" vertical="center"/>
      <protection locked="0"/>
    </xf>
    <xf numFmtId="0" fontId="4" fillId="0" borderId="32" xfId="0" applyFont="1" applyFill="1" applyBorder="1" applyProtection="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wrapText="1"/>
      <protection locked="0"/>
    </xf>
    <xf numFmtId="0" fontId="4" fillId="10" borderId="1" xfId="0" applyFont="1" applyFill="1" applyBorder="1" applyAlignment="1" applyProtection="1">
      <alignment horizontal="center" vertical="center"/>
      <protection locked="0"/>
    </xf>
    <xf numFmtId="0" fontId="4" fillId="10" borderId="27" xfId="0" applyFont="1" applyFill="1" applyBorder="1" applyAlignment="1" applyProtection="1">
      <alignment horizontal="center" vertical="center"/>
      <protection locked="0"/>
    </xf>
    <xf numFmtId="164" fontId="4" fillId="2" borderId="27" xfId="0" applyNumberFormat="1" applyFont="1" applyFill="1" applyBorder="1" applyAlignment="1" applyProtection="1">
      <alignment horizontal="center" vertical="center"/>
      <protection locked="0"/>
    </xf>
    <xf numFmtId="1" fontId="4" fillId="2" borderId="1" xfId="0" applyNumberFormat="1" applyFont="1" applyFill="1" applyBorder="1" applyAlignment="1" applyProtection="1">
      <alignment horizontal="center" vertical="center"/>
      <protection locked="0"/>
    </xf>
    <xf numFmtId="0" fontId="0" fillId="0" borderId="0" xfId="0"/>
    <xf numFmtId="0" fontId="4" fillId="2" borderId="1" xfId="0" applyFont="1" applyFill="1" applyBorder="1" applyAlignment="1">
      <alignment horizontal="center" vertical="center"/>
    </xf>
    <xf numFmtId="0" fontId="0" fillId="0" borderId="0" xfId="0" applyBorder="1"/>
    <xf numFmtId="0" fontId="0" fillId="2" borderId="65" xfId="0" applyFill="1" applyBorder="1"/>
    <xf numFmtId="0" fontId="0" fillId="0" borderId="66" xfId="0" applyBorder="1" applyAlignment="1">
      <alignment horizontal="center" vertical="center"/>
    </xf>
    <xf numFmtId="0" fontId="0" fillId="0" borderId="67" xfId="0" applyBorder="1" applyAlignment="1">
      <alignment horizontal="center" vertical="center"/>
    </xf>
    <xf numFmtId="0" fontId="17" fillId="3" borderId="0" xfId="0" applyFont="1" applyFill="1"/>
    <xf numFmtId="164" fontId="4" fillId="6" borderId="49" xfId="0" applyNumberFormat="1" applyFont="1" applyFill="1" applyBorder="1" applyAlignment="1">
      <alignment horizontal="center" vertical="center"/>
    </xf>
    <xf numFmtId="0" fontId="0" fillId="0" borderId="35" xfId="0" applyBorder="1"/>
    <xf numFmtId="0" fontId="0" fillId="0" borderId="35" xfId="0" applyBorder="1" applyAlignment="1">
      <alignment horizontal="center" vertical="center" wrapText="1"/>
    </xf>
    <xf numFmtId="0" fontId="5" fillId="0" borderId="0" xfId="0" applyFont="1" applyFill="1" applyBorder="1" applyAlignment="1" applyProtection="1">
      <alignment horizontal="center" vertical="center" wrapText="1"/>
    </xf>
    <xf numFmtId="1" fontId="4" fillId="0" borderId="0" xfId="0" applyNumberFormat="1" applyFont="1" applyFill="1" applyBorder="1" applyAlignment="1" applyProtection="1">
      <alignment horizontal="center" vertical="center"/>
    </xf>
    <xf numFmtId="0" fontId="4" fillId="0" borderId="46" xfId="0" applyFont="1" applyFill="1" applyBorder="1" applyAlignment="1" applyProtection="1">
      <alignment horizontal="center" vertical="center"/>
      <protection locked="0"/>
    </xf>
    <xf numFmtId="0" fontId="4" fillId="0" borderId="48" xfId="0" applyFont="1" applyFill="1" applyBorder="1" applyAlignment="1" applyProtection="1">
      <alignment horizontal="center" vertical="center" wrapText="1"/>
      <protection locked="0"/>
    </xf>
    <xf numFmtId="0" fontId="0" fillId="0" borderId="69" xfId="0" applyBorder="1"/>
    <xf numFmtId="0" fontId="0" fillId="0" borderId="71" xfId="0" applyBorder="1"/>
    <xf numFmtId="0" fontId="4" fillId="0" borderId="0" xfId="0" applyFont="1" applyFill="1" applyBorder="1" applyAlignment="1">
      <alignment horizontal="center" vertical="center" wrapText="1"/>
    </xf>
    <xf numFmtId="0" fontId="5" fillId="0" borderId="75" xfId="0" applyFont="1" applyFill="1" applyBorder="1" applyAlignment="1" applyProtection="1">
      <alignment horizontal="center" vertical="center" wrapText="1"/>
    </xf>
    <xf numFmtId="0" fontId="5" fillId="0" borderId="76" xfId="0" applyFont="1" applyFill="1" applyBorder="1" applyAlignment="1" applyProtection="1">
      <alignment horizontal="center" vertical="center" wrapText="1"/>
    </xf>
    <xf numFmtId="1" fontId="4" fillId="0" borderId="21" xfId="0" applyNumberFormat="1" applyFont="1" applyFill="1" applyBorder="1" applyAlignment="1" applyProtection="1">
      <alignment horizontal="center" vertical="center"/>
    </xf>
    <xf numFmtId="1" fontId="4" fillId="0" borderId="19" xfId="0" applyNumberFormat="1" applyFont="1" applyFill="1" applyBorder="1" applyAlignment="1" applyProtection="1">
      <alignment horizontal="center" vertical="center"/>
    </xf>
    <xf numFmtId="168" fontId="4" fillId="0" borderId="2" xfId="0" applyNumberFormat="1" applyFont="1" applyFill="1" applyBorder="1" applyAlignment="1">
      <alignment horizontal="center"/>
    </xf>
    <xf numFmtId="168" fontId="4" fillId="0" borderId="74" xfId="0" applyNumberFormat="1" applyFont="1" applyFill="1" applyBorder="1" applyAlignment="1">
      <alignment horizontal="center"/>
    </xf>
    <xf numFmtId="168" fontId="0" fillId="0" borderId="70" xfId="0" applyNumberFormat="1" applyBorder="1"/>
    <xf numFmtId="168" fontId="0" fillId="0" borderId="72" xfId="0" applyNumberFormat="1" applyBorder="1"/>
    <xf numFmtId="0" fontId="13" fillId="0" borderId="0" xfId="0" applyFont="1" applyAlignment="1"/>
    <xf numFmtId="0" fontId="5" fillId="2" borderId="59" xfId="0" applyFont="1" applyFill="1" applyBorder="1" applyAlignment="1">
      <alignment horizontal="center" vertical="center" wrapText="1"/>
    </xf>
    <xf numFmtId="0" fontId="0" fillId="0" borderId="61" xfId="0" applyBorder="1"/>
    <xf numFmtId="0" fontId="4" fillId="9" borderId="57" xfId="0" applyFont="1" applyFill="1" applyBorder="1" applyAlignment="1" applyProtection="1">
      <alignment vertical="center"/>
      <protection locked="0"/>
    </xf>
    <xf numFmtId="0" fontId="4" fillId="7" borderId="63" xfId="0" applyFont="1" applyFill="1" applyBorder="1" applyAlignment="1" applyProtection="1">
      <alignment vertical="center" wrapText="1"/>
      <protection locked="0"/>
    </xf>
    <xf numFmtId="0" fontId="4" fillId="0" borderId="0" xfId="0" applyFont="1" applyFill="1" applyBorder="1" applyAlignment="1" applyProtection="1">
      <alignment vertical="center"/>
      <protection locked="0"/>
    </xf>
    <xf numFmtId="0" fontId="4" fillId="0" borderId="0" xfId="0" applyFont="1" applyFill="1" applyBorder="1" applyAlignment="1" applyProtection="1">
      <alignment vertical="center" wrapText="1"/>
      <protection locked="0"/>
    </xf>
    <xf numFmtId="168" fontId="0" fillId="0" borderId="58" xfId="0" applyNumberFormat="1" applyBorder="1"/>
    <xf numFmtId="168" fontId="0" fillId="0" borderId="62" xfId="0" applyNumberFormat="1" applyBorder="1"/>
    <xf numFmtId="0" fontId="0" fillId="0" borderId="1" xfId="0" applyBorder="1" applyAlignment="1">
      <alignment horizontal="center" vertical="center"/>
    </xf>
    <xf numFmtId="0" fontId="4" fillId="9" borderId="1" xfId="0" applyFont="1" applyFill="1" applyBorder="1" applyAlignment="1">
      <alignment horizontal="center" vertical="center"/>
    </xf>
    <xf numFmtId="0" fontId="0" fillId="0" borderId="1" xfId="0" quotePrefix="1" applyBorder="1" applyAlignment="1">
      <alignment horizontal="center" vertical="center"/>
    </xf>
    <xf numFmtId="0" fontId="4" fillId="9" borderId="57" xfId="0" applyFont="1" applyFill="1" applyBorder="1" applyAlignment="1">
      <alignment horizontal="center" vertical="center"/>
    </xf>
    <xf numFmtId="0" fontId="0" fillId="0" borderId="58" xfId="0" applyBorder="1" applyAlignment="1">
      <alignment horizontal="center" vertical="center"/>
    </xf>
    <xf numFmtId="0" fontId="4" fillId="9" borderId="63" xfId="0" applyFont="1" applyFill="1" applyBorder="1" applyAlignment="1">
      <alignment horizontal="center" vertical="center" wrapText="1"/>
    </xf>
    <xf numFmtId="0" fontId="0" fillId="0" borderId="64" xfId="0" applyBorder="1" applyAlignment="1">
      <alignment horizontal="center" vertical="center"/>
    </xf>
    <xf numFmtId="0" fontId="0" fillId="0" borderId="62" xfId="0" applyBorder="1" applyAlignment="1">
      <alignment horizontal="center" vertical="center"/>
    </xf>
    <xf numFmtId="0" fontId="14" fillId="0" borderId="59" xfId="0" applyFont="1" applyBorder="1" applyAlignment="1">
      <alignment horizontal="center" vertical="center"/>
    </xf>
    <xf numFmtId="0" fontId="14" fillId="0" borderId="60" xfId="0" applyFont="1" applyBorder="1" applyAlignment="1">
      <alignment horizontal="center" vertical="center"/>
    </xf>
    <xf numFmtId="0" fontId="14" fillId="0" borderId="61" xfId="0" applyFont="1" applyBorder="1" applyAlignment="1">
      <alignment horizontal="center" vertical="center"/>
    </xf>
    <xf numFmtId="0" fontId="4" fillId="9" borderId="1" xfId="0" applyFont="1" applyFill="1" applyBorder="1" applyAlignment="1">
      <alignment horizontal="center" wrapText="1"/>
    </xf>
    <xf numFmtId="0" fontId="4" fillId="9" borderId="1" xfId="0" applyFont="1" applyFill="1" applyBorder="1" applyAlignment="1">
      <alignment horizontal="center"/>
    </xf>
    <xf numFmtId="0" fontId="3" fillId="0" borderId="0" xfId="0" applyFont="1" applyBorder="1" applyAlignment="1">
      <alignment vertical="center"/>
    </xf>
    <xf numFmtId="0" fontId="14" fillId="0" borderId="1" xfId="0" applyFont="1" applyBorder="1" applyAlignment="1">
      <alignment horizontal="center"/>
    </xf>
    <xf numFmtId="0" fontId="0" fillId="0" borderId="1" xfId="0" applyFill="1" applyBorder="1" applyAlignment="1">
      <alignment horizontal="center"/>
    </xf>
    <xf numFmtId="164" fontId="4" fillId="9" borderId="1" xfId="0" applyNumberFormat="1" applyFont="1" applyFill="1" applyBorder="1" applyAlignment="1">
      <alignment horizontal="center" vertical="center"/>
    </xf>
    <xf numFmtId="0" fontId="5"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12" borderId="1" xfId="0" applyFont="1" applyFill="1" applyBorder="1" applyAlignment="1">
      <alignment horizontal="center"/>
    </xf>
    <xf numFmtId="0" fontId="4" fillId="12" borderId="1" xfId="0" applyFont="1" applyFill="1" applyBorder="1" applyProtection="1">
      <protection locked="0"/>
    </xf>
    <xf numFmtId="164" fontId="4" fillId="12" borderId="1" xfId="0" applyNumberFormat="1" applyFont="1" applyFill="1" applyBorder="1" applyAlignment="1">
      <alignment horizontal="center" vertical="center"/>
    </xf>
    <xf numFmtId="0" fontId="4" fillId="12" borderId="1" xfId="0" applyFont="1" applyFill="1" applyBorder="1" applyAlignment="1">
      <alignment horizontal="center" vertical="center"/>
    </xf>
    <xf numFmtId="0" fontId="4" fillId="12" borderId="1" xfId="0" applyFont="1" applyFill="1" applyBorder="1" applyAlignment="1">
      <alignment horizontal="center" wrapText="1"/>
    </xf>
    <xf numFmtId="0" fontId="0" fillId="12" borderId="1" xfId="0" applyFill="1" applyBorder="1"/>
    <xf numFmtId="0" fontId="4" fillId="12" borderId="32" xfId="0" applyFont="1" applyFill="1" applyBorder="1" applyAlignment="1">
      <alignment horizontal="center"/>
    </xf>
    <xf numFmtId="0" fontId="0" fillId="12" borderId="32" xfId="0" applyFill="1" applyBorder="1"/>
    <xf numFmtId="164" fontId="4" fillId="12" borderId="32" xfId="0" applyNumberFormat="1" applyFont="1" applyFill="1" applyBorder="1" applyAlignment="1">
      <alignment horizontal="center" vertical="center"/>
    </xf>
    <xf numFmtId="0" fontId="4" fillId="12" borderId="32" xfId="0" applyFont="1" applyFill="1" applyBorder="1" applyAlignment="1">
      <alignment horizontal="center" vertical="center"/>
    </xf>
    <xf numFmtId="0" fontId="0" fillId="0" borderId="78" xfId="0" applyBorder="1"/>
    <xf numFmtId="0" fontId="0" fillId="0" borderId="80" xfId="0" applyBorder="1"/>
    <xf numFmtId="0" fontId="0" fillId="0" borderId="81" xfId="0" applyBorder="1"/>
    <xf numFmtId="0" fontId="0" fillId="0" borderId="82" xfId="0" applyBorder="1"/>
    <xf numFmtId="0" fontId="0" fillId="0" borderId="83" xfId="0" applyBorder="1"/>
    <xf numFmtId="0" fontId="0" fillId="0" borderId="84" xfId="0" applyBorder="1"/>
    <xf numFmtId="0" fontId="0" fillId="0" borderId="85" xfId="0" applyBorder="1"/>
    <xf numFmtId="0" fontId="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 fillId="2" borderId="0" xfId="0" applyFont="1" applyFill="1" applyBorder="1" applyAlignment="1">
      <alignment horizontal="center" vertical="center"/>
    </xf>
    <xf numFmtId="164" fontId="4" fillId="7" borderId="87" xfId="0" applyNumberFormat="1" applyFont="1" applyFill="1" applyBorder="1" applyAlignment="1">
      <alignment horizontal="center" vertical="center"/>
    </xf>
    <xf numFmtId="2" fontId="4" fillId="7" borderId="87" xfId="0" applyNumberFormat="1" applyFont="1" applyFill="1" applyBorder="1" applyAlignment="1">
      <alignment horizontal="center" vertical="center"/>
    </xf>
    <xf numFmtId="1" fontId="4" fillId="7" borderId="87" xfId="0" applyNumberFormat="1" applyFont="1" applyFill="1" applyBorder="1" applyAlignment="1">
      <alignment horizontal="center" vertical="center"/>
    </xf>
    <xf numFmtId="2" fontId="4" fillId="7" borderId="35" xfId="0" applyNumberFormat="1" applyFont="1" applyFill="1" applyBorder="1" applyAlignment="1">
      <alignment horizontal="center" vertical="center"/>
    </xf>
    <xf numFmtId="0" fontId="15" fillId="2" borderId="35" xfId="0" applyFont="1" applyFill="1" applyBorder="1" applyAlignment="1">
      <alignment horizontal="center" vertical="center"/>
    </xf>
    <xf numFmtId="168" fontId="15" fillId="2" borderId="35" xfId="0" applyNumberFormat="1" applyFont="1" applyFill="1" applyBorder="1" applyAlignment="1">
      <alignment horizontal="center" vertical="center"/>
    </xf>
    <xf numFmtId="168" fontId="4" fillId="2" borderId="35" xfId="0" applyNumberFormat="1" applyFont="1" applyFill="1" applyBorder="1" applyAlignment="1">
      <alignment horizontal="center" vertical="center"/>
    </xf>
    <xf numFmtId="0" fontId="0" fillId="9" borderId="43" xfId="0" applyFill="1" applyBorder="1" applyAlignment="1">
      <alignment horizontal="center" vertical="center"/>
    </xf>
    <xf numFmtId="0" fontId="4" fillId="6" borderId="44" xfId="0" applyFont="1" applyFill="1" applyBorder="1" applyAlignment="1">
      <alignment horizontal="center" vertical="center"/>
    </xf>
    <xf numFmtId="0" fontId="0" fillId="0" borderId="46" xfId="0" applyBorder="1"/>
    <xf numFmtId="0" fontId="0" fillId="0" borderId="48" xfId="0" applyBorder="1"/>
    <xf numFmtId="0" fontId="4" fillId="2" borderId="49" xfId="0" applyFont="1" applyFill="1" applyBorder="1" applyAlignment="1">
      <alignment horizontal="center" vertical="center"/>
    </xf>
    <xf numFmtId="168" fontId="4" fillId="2" borderId="49" xfId="0" applyNumberFormat="1" applyFont="1" applyFill="1" applyBorder="1" applyAlignment="1">
      <alignment horizontal="center" vertical="center"/>
    </xf>
    <xf numFmtId="0" fontId="0" fillId="16" borderId="0" xfId="0" applyFill="1" applyBorder="1" applyAlignment="1">
      <alignment horizontal="center"/>
    </xf>
    <xf numFmtId="0" fontId="22" fillId="4" borderId="89" xfId="0" applyFont="1" applyFill="1" applyBorder="1"/>
    <xf numFmtId="0" fontId="22" fillId="4" borderId="90" xfId="0" applyFont="1" applyFill="1" applyBorder="1"/>
    <xf numFmtId="0" fontId="22" fillId="4" borderId="91" xfId="0" applyFont="1" applyFill="1" applyBorder="1"/>
    <xf numFmtId="0" fontId="22" fillId="0" borderId="0" xfId="0" applyFont="1"/>
    <xf numFmtId="0" fontId="22" fillId="4" borderId="92" xfId="0" applyFont="1" applyFill="1" applyBorder="1"/>
    <xf numFmtId="0" fontId="22" fillId="4" borderId="0" xfId="0" applyFont="1" applyFill="1" applyBorder="1"/>
    <xf numFmtId="0" fontId="22" fillId="4" borderId="93" xfId="0" applyFont="1" applyFill="1" applyBorder="1"/>
    <xf numFmtId="0" fontId="22" fillId="4" borderId="94" xfId="0" applyFont="1" applyFill="1" applyBorder="1"/>
    <xf numFmtId="0" fontId="22" fillId="4" borderId="95" xfId="0" applyFont="1" applyFill="1" applyBorder="1"/>
    <xf numFmtId="0" fontId="22" fillId="4" borderId="96" xfId="0" applyFont="1" applyFill="1" applyBorder="1"/>
    <xf numFmtId="1" fontId="4" fillId="9" borderId="1" xfId="0" applyNumberFormat="1" applyFont="1" applyFill="1" applyBorder="1" applyAlignment="1" applyProtection="1">
      <alignment horizontal="center" vertical="center"/>
      <protection locked="0"/>
    </xf>
    <xf numFmtId="1" fontId="4" fillId="12" borderId="1" xfId="0" applyNumberFormat="1" applyFont="1" applyFill="1" applyBorder="1" applyAlignment="1" applyProtection="1">
      <alignment horizontal="center" vertical="center"/>
      <protection locked="0"/>
    </xf>
    <xf numFmtId="1" fontId="4" fillId="9" borderId="1" xfId="0" applyNumberFormat="1" applyFont="1" applyFill="1" applyBorder="1" applyAlignment="1" applyProtection="1">
      <alignment horizontal="center"/>
      <protection locked="0"/>
    </xf>
    <xf numFmtId="1" fontId="4" fillId="12" borderId="1" xfId="0" applyNumberFormat="1" applyFont="1" applyFill="1" applyBorder="1" applyAlignment="1" applyProtection="1">
      <alignment horizontal="center"/>
      <protection locked="0"/>
    </xf>
    <xf numFmtId="1" fontId="0" fillId="12" borderId="1" xfId="0" applyNumberFormat="1" applyFill="1" applyBorder="1" applyAlignment="1">
      <alignment horizontal="center"/>
    </xf>
    <xf numFmtId="1" fontId="0" fillId="12" borderId="32" xfId="0" applyNumberFormat="1" applyFill="1" applyBorder="1" applyAlignment="1">
      <alignment horizontal="center"/>
    </xf>
    <xf numFmtId="0" fontId="4" fillId="9" borderId="1" xfId="0" applyFont="1" applyFill="1" applyBorder="1" applyAlignment="1" applyProtection="1">
      <alignment horizontal="center"/>
      <protection locked="0"/>
    </xf>
    <xf numFmtId="0" fontId="4" fillId="7" borderId="1" xfId="0" applyFont="1" applyFill="1" applyBorder="1" applyAlignment="1" applyProtection="1">
      <alignment horizontal="center"/>
      <protection locked="0"/>
    </xf>
    <xf numFmtId="0" fontId="0" fillId="7" borderId="1" xfId="0" applyFill="1" applyBorder="1" applyAlignment="1">
      <alignment horizontal="center"/>
    </xf>
    <xf numFmtId="0" fontId="0" fillId="7" borderId="32" xfId="0" applyFill="1" applyBorder="1" applyAlignment="1">
      <alignment horizontal="center"/>
    </xf>
    <xf numFmtId="0" fontId="4" fillId="18" borderId="35" xfId="0" applyFont="1" applyFill="1" applyBorder="1" applyAlignment="1">
      <alignment horizontal="center" vertical="center"/>
    </xf>
    <xf numFmtId="1" fontId="4" fillId="9" borderId="35" xfId="0" applyNumberFormat="1" applyFont="1" applyFill="1" applyBorder="1" applyAlignment="1">
      <alignment horizontal="center"/>
    </xf>
    <xf numFmtId="1" fontId="4" fillId="7" borderId="35" xfId="0" applyNumberFormat="1" applyFont="1" applyFill="1" applyBorder="1" applyAlignment="1">
      <alignment horizontal="center"/>
    </xf>
    <xf numFmtId="0" fontId="4" fillId="18" borderId="44" xfId="0" applyFont="1" applyFill="1" applyBorder="1" applyAlignment="1">
      <alignment horizontal="center" vertical="center"/>
    </xf>
    <xf numFmtId="1" fontId="4" fillId="18" borderId="49" xfId="0" applyNumberFormat="1" applyFont="1" applyFill="1" applyBorder="1" applyAlignment="1">
      <alignment horizontal="center" vertical="center"/>
    </xf>
    <xf numFmtId="0" fontId="18" fillId="0" borderId="0" xfId="0" applyFont="1" applyAlignment="1"/>
    <xf numFmtId="2" fontId="0" fillId="0" borderId="0" xfId="0" applyNumberFormat="1"/>
    <xf numFmtId="0" fontId="0" fillId="0" borderId="84" xfId="0" applyBorder="1" applyAlignment="1">
      <alignment horizontal="center" vertical="center"/>
    </xf>
    <xf numFmtId="0" fontId="0" fillId="11" borderId="84" xfId="0" applyFill="1" applyBorder="1" applyAlignment="1">
      <alignment horizontal="center" vertical="center"/>
    </xf>
    <xf numFmtId="0" fontId="4" fillId="9" borderId="1" xfId="0" applyFont="1" applyFill="1" applyBorder="1" applyAlignment="1" applyProtection="1">
      <alignment horizontal="center" vertical="center"/>
      <protection locked="0"/>
    </xf>
    <xf numFmtId="1" fontId="4" fillId="9" borderId="1" xfId="0" applyNumberFormat="1" applyFont="1" applyFill="1" applyBorder="1" applyAlignment="1">
      <alignment horizontal="center" vertical="center"/>
    </xf>
    <xf numFmtId="0" fontId="26" fillId="9" borderId="0" xfId="0" applyFont="1" applyFill="1" applyBorder="1" applyAlignment="1">
      <alignment horizontal="center"/>
    </xf>
    <xf numFmtId="0" fontId="0" fillId="0" borderId="0" xfId="0" applyAlignment="1">
      <alignment horizontal="center" vertical="center"/>
    </xf>
    <xf numFmtId="170" fontId="0" fillId="0" borderId="0" xfId="0" applyNumberFormat="1" applyAlignment="1">
      <alignment horizontal="center" vertical="center"/>
    </xf>
    <xf numFmtId="169" fontId="4" fillId="0" borderId="1" xfId="0" applyNumberFormat="1" applyFont="1" applyFill="1" applyBorder="1" applyAlignment="1" applyProtection="1">
      <alignment horizontal="center" vertical="center"/>
    </xf>
    <xf numFmtId="169" fontId="4" fillId="0" borderId="8" xfId="0" applyNumberFormat="1" applyFont="1" applyFill="1" applyBorder="1" applyAlignment="1" applyProtection="1">
      <alignment horizontal="center" vertical="center"/>
    </xf>
    <xf numFmtId="2" fontId="5" fillId="9" borderId="54" xfId="0" applyNumberFormat="1" applyFont="1" applyFill="1" applyBorder="1" applyAlignment="1">
      <alignment horizontal="center" vertical="center"/>
    </xf>
    <xf numFmtId="0" fontId="4" fillId="2" borderId="0" xfId="0" applyFont="1" applyFill="1" applyBorder="1" applyAlignment="1" applyProtection="1">
      <alignment vertical="center" wrapText="1"/>
      <protection locked="0"/>
    </xf>
    <xf numFmtId="2" fontId="5" fillId="7" borderId="101" xfId="0" applyNumberFormat="1" applyFont="1" applyFill="1" applyBorder="1" applyAlignment="1">
      <alignment horizontal="center" vertical="center"/>
    </xf>
    <xf numFmtId="171" fontId="4" fillId="0" borderId="21" xfId="0" applyNumberFormat="1" applyFont="1" applyFill="1" applyBorder="1" applyAlignment="1" applyProtection="1">
      <alignment horizontal="center" vertical="center"/>
      <protection locked="0"/>
    </xf>
    <xf numFmtId="172" fontId="4" fillId="0" borderId="21" xfId="0" applyNumberFormat="1" applyFont="1" applyFill="1" applyBorder="1" applyAlignment="1" applyProtection="1">
      <alignment horizontal="center" vertical="center"/>
      <protection locked="0"/>
    </xf>
    <xf numFmtId="0" fontId="4" fillId="10" borderId="35" xfId="0" applyFont="1" applyFill="1" applyBorder="1" applyAlignment="1" applyProtection="1">
      <alignment horizontal="center" vertical="center"/>
      <protection locked="0"/>
    </xf>
    <xf numFmtId="0" fontId="4" fillId="10" borderId="105" xfId="0" applyFont="1" applyFill="1" applyBorder="1" applyAlignment="1" applyProtection="1">
      <alignment horizontal="center" vertical="center"/>
      <protection locked="0"/>
    </xf>
    <xf numFmtId="0" fontId="4" fillId="10" borderId="106" xfId="0" applyFont="1" applyFill="1" applyBorder="1" applyAlignment="1" applyProtection="1">
      <alignment horizontal="center" vertical="center"/>
      <protection locked="0"/>
    </xf>
    <xf numFmtId="1" fontId="4" fillId="0" borderId="104" xfId="0" applyNumberFormat="1" applyFont="1" applyFill="1" applyBorder="1" applyAlignment="1" applyProtection="1">
      <alignment horizontal="center" vertical="center"/>
    </xf>
    <xf numFmtId="1" fontId="4" fillId="0" borderId="76" xfId="0" applyNumberFormat="1"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11" xfId="0" applyFont="1" applyFill="1" applyBorder="1" applyAlignment="1" applyProtection="1">
      <alignment horizontal="center" vertical="center"/>
    </xf>
    <xf numFmtId="164" fontId="4" fillId="6" borderId="35" xfId="0" applyNumberFormat="1" applyFont="1" applyFill="1" applyBorder="1" applyAlignment="1" applyProtection="1">
      <alignment horizontal="center" vertical="center"/>
      <protection locked="0"/>
    </xf>
    <xf numFmtId="0" fontId="4" fillId="6" borderId="35" xfId="0" applyFont="1" applyFill="1" applyBorder="1" applyProtection="1">
      <protection locked="0"/>
    </xf>
    <xf numFmtId="164" fontId="4" fillId="2" borderId="35" xfId="0" applyNumberFormat="1" applyFont="1" applyFill="1" applyBorder="1" applyAlignment="1">
      <alignment horizontal="center" vertical="center"/>
    </xf>
    <xf numFmtId="0" fontId="4" fillId="2" borderId="35" xfId="0" applyFont="1" applyFill="1" applyBorder="1" applyAlignment="1">
      <alignment horizontal="center" vertical="center"/>
    </xf>
    <xf numFmtId="2" fontId="4" fillId="2" borderId="35" xfId="0" applyNumberFormat="1" applyFont="1" applyFill="1" applyBorder="1" applyAlignment="1">
      <alignment horizontal="center" vertical="center"/>
    </xf>
    <xf numFmtId="2" fontId="4" fillId="2" borderId="87" xfId="0" applyNumberFormat="1" applyFont="1" applyFill="1" applyBorder="1" applyAlignment="1">
      <alignment horizontal="center" vertical="center"/>
    </xf>
    <xf numFmtId="164" fontId="4" fillId="2" borderId="87" xfId="0" applyNumberFormat="1" applyFont="1" applyFill="1" applyBorder="1" applyAlignment="1">
      <alignment horizontal="center" vertical="center"/>
    </xf>
    <xf numFmtId="1" fontId="4" fillId="2" borderId="87" xfId="0" applyNumberFormat="1" applyFont="1" applyFill="1" applyBorder="1" applyAlignment="1">
      <alignment horizontal="center" vertical="center"/>
    </xf>
    <xf numFmtId="164" fontId="4" fillId="6" borderId="35" xfId="0" applyNumberFormat="1" applyFont="1" applyFill="1" applyBorder="1" applyAlignment="1" applyProtection="1">
      <alignment horizontal="center"/>
      <protection locked="0"/>
    </xf>
    <xf numFmtId="0" fontId="17" fillId="2" borderId="0" xfId="0" applyFont="1" applyFill="1"/>
    <xf numFmtId="164" fontId="4" fillId="6" borderId="49" xfId="0" applyNumberFormat="1" applyFont="1" applyFill="1" applyBorder="1" applyAlignment="1" applyProtection="1">
      <alignment horizontal="center"/>
      <protection locked="0"/>
    </xf>
    <xf numFmtId="2" fontId="0" fillId="0" borderId="1" xfId="0" applyNumberFormat="1" applyBorder="1"/>
    <xf numFmtId="0" fontId="0" fillId="0" borderId="112" xfId="0" applyBorder="1"/>
    <xf numFmtId="2" fontId="0" fillId="0" borderId="30" xfId="0" applyNumberFormat="1" applyBorder="1"/>
    <xf numFmtId="0" fontId="4" fillId="3" borderId="113" xfId="0" applyFont="1" applyFill="1" applyBorder="1" applyAlignment="1">
      <alignment horizontal="center" vertical="center"/>
    </xf>
    <xf numFmtId="0" fontId="4" fillId="3" borderId="114" xfId="0" applyFont="1" applyFill="1" applyBorder="1" applyAlignment="1">
      <alignment horizontal="center" vertical="center"/>
    </xf>
    <xf numFmtId="0" fontId="4" fillId="3" borderId="27" xfId="0" applyFont="1" applyFill="1" applyBorder="1" applyAlignment="1">
      <alignment horizontal="center" vertical="center"/>
    </xf>
    <xf numFmtId="0" fontId="4" fillId="3" borderId="28" xfId="0" applyFont="1" applyFill="1" applyBorder="1" applyAlignment="1">
      <alignment horizontal="center" vertical="center"/>
    </xf>
    <xf numFmtId="0" fontId="0" fillId="3" borderId="26" xfId="0" applyFill="1" applyBorder="1"/>
    <xf numFmtId="0" fontId="0" fillId="19" borderId="29" xfId="0" applyFill="1" applyBorder="1"/>
    <xf numFmtId="0" fontId="0" fillId="3" borderId="31" xfId="0" applyFill="1" applyBorder="1"/>
    <xf numFmtId="2" fontId="0" fillId="3" borderId="32" xfId="0" applyNumberFormat="1" applyFill="1" applyBorder="1"/>
    <xf numFmtId="2" fontId="0" fillId="3" borderId="33" xfId="0" applyNumberFormat="1" applyFill="1" applyBorder="1"/>
    <xf numFmtId="164" fontId="4" fillId="7" borderId="49" xfId="0" applyNumberFormat="1" applyFont="1" applyFill="1" applyBorder="1" applyAlignment="1">
      <alignment horizontal="center" vertical="center"/>
    </xf>
    <xf numFmtId="164" fontId="4" fillId="20" borderId="35" xfId="0" applyNumberFormat="1" applyFont="1" applyFill="1" applyBorder="1" applyAlignment="1" applyProtection="1">
      <alignment horizontal="center" vertical="center"/>
      <protection locked="0"/>
    </xf>
    <xf numFmtId="0" fontId="4" fillId="20" borderId="35" xfId="0" applyFont="1" applyFill="1" applyBorder="1" applyProtection="1">
      <protection locked="0"/>
    </xf>
    <xf numFmtId="164" fontId="4" fillId="20" borderId="35" xfId="0" applyNumberFormat="1" applyFont="1" applyFill="1" applyBorder="1" applyAlignment="1">
      <alignment horizontal="center" vertical="center"/>
    </xf>
    <xf numFmtId="0" fontId="4" fillId="20" borderId="35" xfId="0" applyFont="1" applyFill="1" applyBorder="1" applyAlignment="1">
      <alignment horizontal="center" vertical="center"/>
    </xf>
    <xf numFmtId="164" fontId="4" fillId="20" borderId="105" xfId="0" applyNumberFormat="1" applyFont="1" applyFill="1" applyBorder="1" applyAlignment="1" applyProtection="1">
      <alignment horizontal="center" vertical="center"/>
      <protection locked="0"/>
    </xf>
    <xf numFmtId="0" fontId="4" fillId="20" borderId="105" xfId="0" applyFont="1" applyFill="1" applyBorder="1" applyProtection="1">
      <protection locked="0"/>
    </xf>
    <xf numFmtId="164" fontId="4" fillId="20" borderId="105" xfId="0" applyNumberFormat="1" applyFont="1" applyFill="1" applyBorder="1" applyAlignment="1">
      <alignment horizontal="center" vertical="center"/>
    </xf>
    <xf numFmtId="0" fontId="4" fillId="20" borderId="105" xfId="0" applyFont="1" applyFill="1" applyBorder="1" applyAlignment="1">
      <alignment horizontal="center" vertical="center"/>
    </xf>
    <xf numFmtId="164" fontId="4" fillId="9" borderId="87" xfId="0" applyNumberFormat="1" applyFont="1" applyFill="1" applyBorder="1" applyAlignment="1">
      <alignment horizontal="center" vertical="center"/>
    </xf>
    <xf numFmtId="164" fontId="4" fillId="20" borderId="87" xfId="0" applyNumberFormat="1" applyFont="1" applyFill="1" applyBorder="1" applyAlignment="1">
      <alignment horizontal="center" vertical="center"/>
    </xf>
    <xf numFmtId="164" fontId="4" fillId="20" borderId="106" xfId="0" applyNumberFormat="1" applyFont="1" applyFill="1" applyBorder="1" applyAlignment="1" applyProtection="1">
      <alignment horizontal="center" vertical="center"/>
      <protection locked="0"/>
    </xf>
    <xf numFmtId="0" fontId="4" fillId="20" borderId="106" xfId="0" applyFont="1" applyFill="1" applyBorder="1" applyProtection="1">
      <protection locked="0"/>
    </xf>
    <xf numFmtId="164" fontId="4" fillId="20" borderId="106" xfId="0" applyNumberFormat="1" applyFont="1" applyFill="1" applyBorder="1" applyAlignment="1">
      <alignment horizontal="center" vertical="center"/>
    </xf>
    <xf numFmtId="0" fontId="4" fillId="20" borderId="106" xfId="0" applyFont="1" applyFill="1" applyBorder="1" applyAlignment="1">
      <alignment horizontal="center" vertical="center"/>
    </xf>
    <xf numFmtId="0" fontId="0" fillId="0" borderId="119" xfId="0" applyBorder="1"/>
    <xf numFmtId="164" fontId="4" fillId="20" borderId="110" xfId="0" applyNumberFormat="1" applyFont="1" applyFill="1" applyBorder="1" applyAlignment="1">
      <alignment horizontal="center" vertical="center"/>
    </xf>
    <xf numFmtId="0" fontId="5" fillId="20" borderId="120" xfId="0" applyFont="1" applyFill="1" applyBorder="1" applyAlignment="1">
      <alignment horizontal="center" vertical="center" wrapText="1"/>
    </xf>
    <xf numFmtId="0" fontId="5" fillId="20" borderId="121" xfId="0" applyFont="1" applyFill="1" applyBorder="1" applyAlignment="1">
      <alignment horizontal="center" vertical="center"/>
    </xf>
    <xf numFmtId="0" fontId="5" fillId="20" borderId="122" xfId="0" applyFont="1" applyFill="1" applyBorder="1" applyAlignment="1">
      <alignment horizontal="center" vertical="center"/>
    </xf>
    <xf numFmtId="2" fontId="5" fillId="9" borderId="123" xfId="0" applyNumberFormat="1" applyFont="1" applyFill="1" applyBorder="1" applyAlignment="1">
      <alignment horizontal="center" vertical="center"/>
    </xf>
    <xf numFmtId="2" fontId="5" fillId="9" borderId="124" xfId="0" applyNumberFormat="1" applyFont="1" applyFill="1" applyBorder="1" applyAlignment="1">
      <alignment horizontal="center" vertical="center"/>
    </xf>
    <xf numFmtId="2" fontId="5" fillId="9" borderId="125" xfId="0" applyNumberFormat="1" applyFont="1" applyFill="1" applyBorder="1" applyAlignment="1">
      <alignment horizontal="center" vertical="center"/>
    </xf>
    <xf numFmtId="2" fontId="5" fillId="7" borderId="123" xfId="0" applyNumberFormat="1" applyFont="1" applyFill="1" applyBorder="1" applyAlignment="1">
      <alignment horizontal="center" vertical="center"/>
    </xf>
    <xf numFmtId="2" fontId="5" fillId="7" borderId="124" xfId="0" applyNumberFormat="1" applyFont="1" applyFill="1" applyBorder="1" applyAlignment="1">
      <alignment horizontal="center" vertical="center"/>
    </xf>
    <xf numFmtId="2" fontId="5" fillId="7" borderId="125" xfId="0" applyNumberFormat="1" applyFont="1" applyFill="1" applyBorder="1" applyAlignment="1">
      <alignment horizontal="center" vertical="center"/>
    </xf>
    <xf numFmtId="164" fontId="4" fillId="20" borderId="109" xfId="0" applyNumberFormat="1" applyFont="1" applyFill="1" applyBorder="1" applyAlignment="1">
      <alignment horizontal="center" vertical="center"/>
    </xf>
    <xf numFmtId="0" fontId="4" fillId="20" borderId="127" xfId="0" applyFont="1" applyFill="1" applyBorder="1" applyProtection="1">
      <protection locked="0"/>
    </xf>
    <xf numFmtId="164" fontId="4" fillId="20" borderId="127" xfId="0" applyNumberFormat="1" applyFont="1" applyFill="1" applyBorder="1" applyAlignment="1">
      <alignment horizontal="center" vertical="center"/>
    </xf>
    <xf numFmtId="0" fontId="4" fillId="20" borderId="127" xfId="0" applyFont="1" applyFill="1" applyBorder="1" applyAlignment="1">
      <alignment horizontal="center" vertical="center"/>
    </xf>
    <xf numFmtId="164" fontId="4" fillId="20" borderId="128" xfId="0" applyNumberFormat="1" applyFont="1" applyFill="1" applyBorder="1" applyAlignment="1">
      <alignment horizontal="center" vertical="center"/>
    </xf>
    <xf numFmtId="164" fontId="4" fillId="7" borderId="129" xfId="0" applyNumberFormat="1" applyFont="1" applyFill="1" applyBorder="1" applyAlignment="1">
      <alignment horizontal="center" vertical="center"/>
    </xf>
    <xf numFmtId="164" fontId="4" fillId="20" borderId="129" xfId="0" applyNumberFormat="1" applyFont="1" applyFill="1" applyBorder="1" applyAlignment="1">
      <alignment horizontal="center" vertical="center"/>
    </xf>
    <xf numFmtId="0" fontId="4" fillId="20" borderId="130" xfId="0" applyFont="1" applyFill="1" applyBorder="1" applyProtection="1">
      <protection locked="0"/>
    </xf>
    <xf numFmtId="164" fontId="4" fillId="20" borderId="130" xfId="0" applyNumberFormat="1" applyFont="1" applyFill="1" applyBorder="1" applyAlignment="1">
      <alignment horizontal="center" vertical="center"/>
    </xf>
    <xf numFmtId="0" fontId="4" fillId="20" borderId="130" xfId="0" applyFont="1" applyFill="1" applyBorder="1" applyAlignment="1">
      <alignment horizontal="center" vertical="center"/>
    </xf>
    <xf numFmtId="164" fontId="4" fillId="20" borderId="131" xfId="0" applyNumberFormat="1" applyFont="1" applyFill="1" applyBorder="1" applyAlignment="1">
      <alignment horizontal="center" vertical="center"/>
    </xf>
    <xf numFmtId="0" fontId="4" fillId="20" borderId="118" xfId="0" applyFont="1" applyFill="1" applyBorder="1" applyAlignment="1">
      <alignment horizontal="center"/>
    </xf>
    <xf numFmtId="0" fontId="4" fillId="9" borderId="97" xfId="0" applyFont="1" applyFill="1" applyBorder="1" applyAlignment="1">
      <alignment horizontal="center"/>
    </xf>
    <xf numFmtId="0" fontId="4" fillId="20" borderId="97" xfId="0" applyFont="1" applyFill="1" applyBorder="1" applyAlignment="1">
      <alignment horizontal="center"/>
    </xf>
    <xf numFmtId="0" fontId="4" fillId="20" borderId="97" xfId="0" applyFont="1" applyFill="1" applyBorder="1" applyAlignment="1">
      <alignment horizontal="center" wrapText="1"/>
    </xf>
    <xf numFmtId="0" fontId="4" fillId="20" borderId="126" xfId="0" applyFont="1" applyFill="1" applyBorder="1" applyAlignment="1">
      <alignment horizontal="center"/>
    </xf>
    <xf numFmtId="0" fontId="4" fillId="20" borderId="135" xfId="0" applyFont="1" applyFill="1" applyBorder="1" applyAlignment="1">
      <alignment horizontal="center"/>
    </xf>
    <xf numFmtId="0" fontId="4" fillId="7" borderId="97" xfId="0" applyFont="1" applyFill="1" applyBorder="1" applyAlignment="1">
      <alignment horizontal="center"/>
    </xf>
    <xf numFmtId="0" fontId="4" fillId="20" borderId="136" xfId="0" applyFont="1" applyFill="1" applyBorder="1" applyAlignment="1">
      <alignment horizontal="center"/>
    </xf>
    <xf numFmtId="0" fontId="5" fillId="0" borderId="4"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8"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1" fillId="2" borderId="40" xfId="0" applyFont="1" applyFill="1" applyBorder="1" applyAlignment="1">
      <alignment horizontal="center" vertical="center" wrapText="1"/>
    </xf>
    <xf numFmtId="0" fontId="5" fillId="0" borderId="137" xfId="0" applyFont="1" applyFill="1" applyBorder="1" applyAlignment="1">
      <alignment horizontal="center" vertical="center"/>
    </xf>
    <xf numFmtId="0" fontId="5" fillId="0" borderId="138" xfId="0" applyFont="1" applyFill="1" applyBorder="1" applyAlignment="1">
      <alignment horizontal="center" vertical="center"/>
    </xf>
    <xf numFmtId="0" fontId="5" fillId="0" borderId="138" xfId="0" applyFont="1" applyFill="1" applyBorder="1" applyAlignment="1">
      <alignment horizontal="center" vertical="center" wrapText="1"/>
    </xf>
    <xf numFmtId="0" fontId="5" fillId="0" borderId="139" xfId="0" applyFont="1" applyFill="1" applyBorder="1" applyAlignment="1">
      <alignment horizontal="center" vertical="center" wrapText="1"/>
    </xf>
    <xf numFmtId="0" fontId="1" fillId="2" borderId="65" xfId="0" applyFont="1" applyFill="1" applyBorder="1" applyAlignment="1">
      <alignment horizontal="center" vertical="center" wrapText="1"/>
    </xf>
    <xf numFmtId="0" fontId="4" fillId="0" borderId="26" xfId="0" applyFont="1" applyFill="1" applyBorder="1" applyAlignment="1">
      <alignment horizontal="center"/>
    </xf>
    <xf numFmtId="168" fontId="4" fillId="0" borderId="99" xfId="0" applyNumberFormat="1" applyFont="1" applyFill="1" applyBorder="1" applyAlignment="1">
      <alignment horizontal="center"/>
    </xf>
    <xf numFmtId="1" fontId="4" fillId="0" borderId="99" xfId="0" applyNumberFormat="1" applyFont="1" applyFill="1" applyBorder="1" applyAlignment="1" applyProtection="1">
      <alignment horizontal="center" vertical="center"/>
    </xf>
    <xf numFmtId="1" fontId="4" fillId="0" borderId="27" xfId="0" applyNumberFormat="1" applyFont="1" applyFill="1" applyBorder="1" applyAlignment="1" applyProtection="1">
      <alignment horizontal="center" vertical="center"/>
      <protection locked="0"/>
    </xf>
    <xf numFmtId="164" fontId="4" fillId="0" borderId="36" xfId="0" applyNumberFormat="1" applyFont="1" applyFill="1" applyBorder="1" applyAlignment="1">
      <alignment horizontal="center" vertical="center"/>
    </xf>
    <xf numFmtId="0" fontId="0" fillId="0" borderId="40" xfId="0" applyBorder="1" applyAlignment="1">
      <alignment horizontal="center" vertical="center"/>
    </xf>
    <xf numFmtId="0" fontId="4" fillId="0" borderId="31" xfId="0" applyFont="1" applyFill="1" applyBorder="1" applyAlignment="1">
      <alignment horizontal="center"/>
    </xf>
    <xf numFmtId="168" fontId="4" fillId="0" borderId="140" xfId="0" applyNumberFormat="1" applyFont="1" applyFill="1" applyBorder="1" applyAlignment="1">
      <alignment horizontal="center"/>
    </xf>
    <xf numFmtId="1" fontId="5" fillId="0" borderId="141" xfId="0" applyNumberFormat="1" applyFont="1" applyFill="1" applyBorder="1" applyAlignment="1">
      <alignment horizontal="center" vertical="center"/>
    </xf>
    <xf numFmtId="1" fontId="4" fillId="0" borderId="32" xfId="0" applyNumberFormat="1" applyFont="1" applyFill="1" applyBorder="1" applyAlignment="1">
      <alignment horizontal="center" vertical="center"/>
    </xf>
    <xf numFmtId="164" fontId="5" fillId="0" borderId="141" xfId="0" applyNumberFormat="1" applyFont="1" applyFill="1" applyBorder="1" applyAlignment="1">
      <alignment horizontal="center" vertical="center"/>
    </xf>
    <xf numFmtId="0" fontId="4" fillId="0" borderId="29" xfId="0" applyFont="1" applyFill="1" applyBorder="1" applyAlignment="1" applyProtection="1">
      <alignment horizontal="center" vertical="center"/>
    </xf>
    <xf numFmtId="1" fontId="4" fillId="0" borderId="30" xfId="0" applyNumberFormat="1"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1" fontId="4" fillId="0" borderId="32" xfId="0" applyNumberFormat="1" applyFont="1" applyFill="1" applyBorder="1" applyAlignment="1" applyProtection="1">
      <alignment horizontal="center" vertical="center"/>
    </xf>
    <xf numFmtId="1" fontId="4" fillId="0" borderId="33" xfId="0" applyNumberFormat="1" applyFont="1" applyFill="1" applyBorder="1" applyAlignment="1" applyProtection="1">
      <alignment horizontal="center" vertical="center"/>
    </xf>
    <xf numFmtId="164" fontId="4" fillId="2" borderId="2" xfId="0" applyNumberFormat="1" applyFont="1" applyFill="1" applyBorder="1" applyAlignment="1" applyProtection="1">
      <alignment horizontal="center" vertical="center"/>
      <protection locked="0"/>
    </xf>
    <xf numFmtId="0" fontId="4" fillId="10" borderId="3" xfId="0" applyFont="1" applyFill="1" applyBorder="1" applyAlignment="1" applyProtection="1">
      <alignment horizontal="center" vertical="center"/>
      <protection locked="0"/>
    </xf>
    <xf numFmtId="164" fontId="4" fillId="2" borderId="49" xfId="0" applyNumberFormat="1" applyFont="1" applyFill="1" applyBorder="1" applyAlignment="1">
      <alignment horizontal="center" vertical="center"/>
    </xf>
    <xf numFmtId="2" fontId="4" fillId="2" borderId="49" xfId="0" applyNumberFormat="1" applyFont="1" applyFill="1" applyBorder="1" applyAlignment="1">
      <alignment horizontal="center" vertical="center"/>
    </xf>
    <xf numFmtId="2" fontId="4" fillId="2" borderId="144" xfId="0" applyNumberFormat="1" applyFont="1" applyFill="1" applyBorder="1" applyAlignment="1">
      <alignment horizontal="center" vertical="center"/>
    </xf>
    <xf numFmtId="164" fontId="4" fillId="2" borderId="144" xfId="0" applyNumberFormat="1" applyFont="1" applyFill="1" applyBorder="1" applyAlignment="1">
      <alignment horizontal="center" vertical="center"/>
    </xf>
    <xf numFmtId="1" fontId="4" fillId="2" borderId="144" xfId="0" applyNumberFormat="1" applyFont="1" applyFill="1" applyBorder="1" applyAlignment="1">
      <alignment horizontal="center" vertical="center"/>
    </xf>
    <xf numFmtId="0" fontId="5" fillId="0" borderId="115" xfId="0" applyFont="1" applyFill="1" applyBorder="1" applyAlignment="1">
      <alignment horizontal="center" vertical="center" wrapText="1"/>
    </xf>
    <xf numFmtId="0" fontId="5" fillId="0" borderId="116" xfId="0" applyFont="1" applyFill="1" applyBorder="1" applyAlignment="1">
      <alignment horizontal="center" vertical="center" wrapText="1"/>
    </xf>
    <xf numFmtId="0" fontId="5" fillId="0" borderId="116" xfId="0" applyFont="1" applyFill="1" applyBorder="1" applyAlignment="1">
      <alignment horizontal="center" vertical="center"/>
    </xf>
    <xf numFmtId="0" fontId="5" fillId="0" borderId="117" xfId="0" applyFont="1" applyFill="1" applyBorder="1" applyAlignment="1">
      <alignment horizontal="center" vertical="center" wrapText="1"/>
    </xf>
    <xf numFmtId="0" fontId="4" fillId="7" borderId="44" xfId="0" applyFont="1" applyFill="1" applyBorder="1" applyAlignment="1">
      <alignment horizontal="center" vertical="top"/>
    </xf>
    <xf numFmtId="0" fontId="4" fillId="7" borderId="44" xfId="0" applyFont="1" applyFill="1" applyBorder="1" applyAlignment="1" applyProtection="1">
      <alignment horizontal="center"/>
      <protection locked="0"/>
    </xf>
    <xf numFmtId="164" fontId="4" fillId="7" borderId="44" xfId="0" applyNumberFormat="1" applyFont="1" applyFill="1" applyBorder="1" applyAlignment="1">
      <alignment horizontal="center" vertical="center"/>
    </xf>
    <xf numFmtId="0" fontId="4" fillId="7" borderId="44" xfId="0" applyFont="1" applyFill="1" applyBorder="1" applyAlignment="1">
      <alignment horizontal="center" vertical="center"/>
    </xf>
    <xf numFmtId="0" fontId="5" fillId="0" borderId="117" xfId="0" applyFont="1" applyFill="1" applyBorder="1" applyAlignment="1">
      <alignment horizontal="center" vertical="center"/>
    </xf>
    <xf numFmtId="0" fontId="5" fillId="0" borderId="145" xfId="0" applyFont="1" applyFill="1" applyBorder="1" applyAlignment="1">
      <alignment horizontal="center" vertical="center" wrapText="1"/>
    </xf>
    <xf numFmtId="0" fontId="5" fillId="0" borderId="145" xfId="0" applyFont="1" applyFill="1" applyBorder="1" applyAlignment="1">
      <alignment horizontal="center" vertical="center"/>
    </xf>
    <xf numFmtId="2" fontId="4" fillId="7" borderId="44" xfId="0" applyNumberFormat="1" applyFont="1" applyFill="1" applyBorder="1" applyAlignment="1">
      <alignment horizontal="center" vertical="center"/>
    </xf>
    <xf numFmtId="2" fontId="4" fillId="7" borderId="86" xfId="0" applyNumberFormat="1" applyFont="1" applyFill="1" applyBorder="1" applyAlignment="1">
      <alignment horizontal="center" vertical="center"/>
    </xf>
    <xf numFmtId="164" fontId="4" fillId="7" borderId="86" xfId="0" applyNumberFormat="1" applyFont="1" applyFill="1" applyBorder="1" applyAlignment="1">
      <alignment horizontal="center" vertical="center"/>
    </xf>
    <xf numFmtId="1" fontId="4" fillId="7" borderId="86" xfId="0" applyNumberFormat="1" applyFont="1" applyFill="1" applyBorder="1" applyAlignment="1">
      <alignment horizontal="center" vertical="center"/>
    </xf>
    <xf numFmtId="0" fontId="4" fillId="7" borderId="49" xfId="0" applyFont="1" applyFill="1" applyBorder="1" applyAlignment="1" applyProtection="1">
      <alignment horizontal="center"/>
      <protection locked="0"/>
    </xf>
    <xf numFmtId="2" fontId="4" fillId="7" borderId="49" xfId="0" applyNumberFormat="1" applyFont="1" applyFill="1" applyBorder="1" applyAlignment="1">
      <alignment horizontal="center" vertical="center"/>
    </xf>
    <xf numFmtId="2" fontId="4" fillId="7" borderId="144" xfId="0" applyNumberFormat="1" applyFont="1" applyFill="1" applyBorder="1" applyAlignment="1">
      <alignment horizontal="center" vertical="center"/>
    </xf>
    <xf numFmtId="164" fontId="4" fillId="7" borderId="144" xfId="0" applyNumberFormat="1" applyFont="1" applyFill="1" applyBorder="1" applyAlignment="1">
      <alignment horizontal="center" vertical="center"/>
    </xf>
    <xf numFmtId="1" fontId="4" fillId="7" borderId="144" xfId="0" applyNumberFormat="1" applyFont="1" applyFill="1" applyBorder="1" applyAlignment="1">
      <alignment horizontal="center" vertical="center"/>
    </xf>
    <xf numFmtId="0" fontId="4" fillId="6" borderId="43" xfId="0" applyFont="1" applyFill="1" applyBorder="1" applyAlignment="1">
      <alignment horizontal="center" vertical="top"/>
    </xf>
    <xf numFmtId="164" fontId="4" fillId="6" borderId="44" xfId="0" applyNumberFormat="1" applyFont="1" applyFill="1" applyBorder="1" applyAlignment="1" applyProtection="1">
      <alignment horizontal="center"/>
      <protection locked="0"/>
    </xf>
    <xf numFmtId="0" fontId="4" fillId="6" borderId="44" xfId="0" applyFont="1" applyFill="1" applyBorder="1" applyAlignment="1" applyProtection="1">
      <alignment horizontal="center"/>
      <protection locked="0"/>
    </xf>
    <xf numFmtId="164" fontId="4" fillId="2" borderId="44" xfId="0" applyNumberFormat="1" applyFont="1" applyFill="1" applyBorder="1" applyAlignment="1">
      <alignment horizontal="center" vertical="center"/>
    </xf>
    <xf numFmtId="0" fontId="4" fillId="2" borderId="44" xfId="0" applyFont="1" applyFill="1" applyBorder="1" applyAlignment="1">
      <alignment horizontal="center" vertical="center"/>
    </xf>
    <xf numFmtId="2" fontId="4" fillId="2" borderId="44" xfId="0" applyNumberFormat="1" applyFont="1" applyFill="1" applyBorder="1" applyAlignment="1">
      <alignment horizontal="center" vertical="center"/>
    </xf>
    <xf numFmtId="2" fontId="4" fillId="2" borderId="86" xfId="0" applyNumberFormat="1" applyFont="1" applyFill="1" applyBorder="1" applyAlignment="1">
      <alignment horizontal="center" vertical="center"/>
    </xf>
    <xf numFmtId="164" fontId="4" fillId="2" borderId="86" xfId="0" applyNumberFormat="1" applyFont="1" applyFill="1" applyBorder="1" applyAlignment="1">
      <alignment horizontal="center" vertical="center"/>
    </xf>
    <xf numFmtId="1" fontId="4" fillId="2" borderId="86" xfId="0" applyNumberFormat="1" applyFont="1" applyFill="1" applyBorder="1" applyAlignment="1">
      <alignment horizontal="center" vertical="center"/>
    </xf>
    <xf numFmtId="0" fontId="4" fillId="6" borderId="46" xfId="0" applyFont="1" applyFill="1" applyBorder="1" applyAlignment="1">
      <alignment horizontal="center" vertical="top"/>
    </xf>
    <xf numFmtId="0" fontId="4" fillId="6" borderId="48" xfId="0" applyFont="1" applyFill="1" applyBorder="1" applyAlignment="1">
      <alignment horizontal="center" vertical="top"/>
    </xf>
    <xf numFmtId="0" fontId="4" fillId="7" borderId="146" xfId="0" applyFont="1" applyFill="1" applyBorder="1" applyAlignment="1">
      <alignment horizontal="center" vertical="top"/>
    </xf>
    <xf numFmtId="0" fontId="4" fillId="7" borderId="147" xfId="0" applyFont="1" applyFill="1" applyBorder="1" applyAlignment="1">
      <alignment horizontal="center" vertical="top"/>
    </xf>
    <xf numFmtId="0" fontId="4" fillId="7" borderId="38" xfId="0" applyFont="1" applyFill="1" applyBorder="1" applyAlignment="1">
      <alignment horizontal="center" vertical="top"/>
    </xf>
    <xf numFmtId="164" fontId="4" fillId="7" borderId="43" xfId="0" applyNumberFormat="1" applyFont="1" applyFill="1" applyBorder="1" applyAlignment="1" applyProtection="1">
      <alignment horizontal="center"/>
      <protection locked="0"/>
    </xf>
    <xf numFmtId="164" fontId="4" fillId="7" borderId="46" xfId="0" applyNumberFormat="1" applyFont="1" applyFill="1" applyBorder="1" applyAlignment="1" applyProtection="1">
      <alignment horizontal="center"/>
      <protection locked="0"/>
    </xf>
    <xf numFmtId="164" fontId="4" fillId="7" borderId="48" xfId="0" applyNumberFormat="1" applyFont="1" applyFill="1" applyBorder="1" applyAlignment="1" applyProtection="1">
      <alignment horizontal="center"/>
      <protection locked="0"/>
    </xf>
    <xf numFmtId="0" fontId="4" fillId="7" borderId="100" xfId="0" applyFont="1" applyFill="1" applyBorder="1" applyAlignment="1" applyProtection="1">
      <alignment horizontal="center"/>
      <protection locked="0"/>
    </xf>
    <xf numFmtId="0" fontId="4" fillId="7" borderId="102" xfId="0" applyFont="1" applyFill="1" applyBorder="1" applyAlignment="1" applyProtection="1">
      <alignment horizontal="center"/>
      <protection locked="0"/>
    </xf>
    <xf numFmtId="164" fontId="4" fillId="6" borderId="100" xfId="0" applyNumberFormat="1" applyFont="1" applyFill="1" applyBorder="1" applyAlignment="1" applyProtection="1">
      <alignment horizontal="center"/>
      <protection locked="0"/>
    </xf>
    <xf numFmtId="164" fontId="4" fillId="6" borderId="101" xfId="0" applyNumberFormat="1" applyFont="1" applyFill="1" applyBorder="1" applyAlignment="1" applyProtection="1">
      <alignment horizontal="center"/>
      <protection locked="0"/>
    </xf>
    <xf numFmtId="164" fontId="4" fillId="6" borderId="102" xfId="0" applyNumberFormat="1" applyFont="1" applyFill="1" applyBorder="1" applyAlignment="1" applyProtection="1">
      <alignment horizontal="center"/>
      <protection locked="0"/>
    </xf>
    <xf numFmtId="164" fontId="4" fillId="7" borderId="101" xfId="0" applyNumberFormat="1" applyFont="1" applyFill="1" applyBorder="1" applyAlignment="1" applyProtection="1">
      <alignment horizontal="center"/>
      <protection locked="0"/>
    </xf>
    <xf numFmtId="2" fontId="5" fillId="9" borderId="52" xfId="0" applyNumberFormat="1" applyFont="1" applyFill="1" applyBorder="1" applyAlignment="1">
      <alignment vertical="center"/>
    </xf>
    <xf numFmtId="2" fontId="5" fillId="9" borderId="54" xfId="0" applyNumberFormat="1" applyFont="1" applyFill="1" applyBorder="1" applyAlignment="1">
      <alignment vertical="center"/>
    </xf>
    <xf numFmtId="2" fontId="5" fillId="9" borderId="88" xfId="0" applyNumberFormat="1" applyFont="1" applyFill="1" applyBorder="1" applyAlignment="1">
      <alignment vertical="center"/>
    </xf>
    <xf numFmtId="2" fontId="4" fillId="9" borderId="21" xfId="0" applyNumberFormat="1" applyFont="1" applyFill="1" applyBorder="1" applyAlignment="1">
      <alignment horizontal="center" vertical="center"/>
    </xf>
    <xf numFmtId="0" fontId="5" fillId="2" borderId="103" xfId="0" applyFont="1" applyFill="1" applyBorder="1" applyAlignment="1">
      <alignment horizontal="center" vertical="center"/>
    </xf>
    <xf numFmtId="0" fontId="5" fillId="2" borderId="103" xfId="0" applyFont="1" applyFill="1" applyBorder="1" applyAlignment="1">
      <alignment horizontal="center" vertical="center" wrapText="1"/>
    </xf>
    <xf numFmtId="0" fontId="4" fillId="9" borderId="26" xfId="0" applyFont="1" applyFill="1" applyBorder="1" applyAlignment="1">
      <alignment horizontal="center" wrapText="1"/>
    </xf>
    <xf numFmtId="0" fontId="4" fillId="9" borderId="27" xfId="0" applyFont="1" applyFill="1" applyBorder="1" applyAlignment="1" applyProtection="1">
      <alignment horizontal="center"/>
      <protection locked="0"/>
    </xf>
    <xf numFmtId="164" fontId="4" fillId="9" borderId="27" xfId="0" applyNumberFormat="1" applyFont="1" applyFill="1" applyBorder="1" applyAlignment="1">
      <alignment horizontal="center" vertical="center"/>
    </xf>
    <xf numFmtId="0" fontId="4" fillId="9" borderId="27" xfId="0" applyFont="1" applyFill="1" applyBorder="1" applyAlignment="1">
      <alignment horizontal="center" vertical="center"/>
    </xf>
    <xf numFmtId="2" fontId="4" fillId="9" borderId="36" xfId="0" applyNumberFormat="1" applyFont="1" applyFill="1" applyBorder="1" applyAlignment="1">
      <alignment horizontal="center" vertical="center"/>
    </xf>
    <xf numFmtId="0" fontId="4" fillId="9" borderId="29" xfId="0" applyFont="1" applyFill="1" applyBorder="1" applyAlignment="1">
      <alignment horizontal="center"/>
    </xf>
    <xf numFmtId="0" fontId="4" fillId="7" borderId="29" xfId="0" applyFont="1" applyFill="1" applyBorder="1" applyAlignment="1">
      <alignment horizontal="center"/>
    </xf>
    <xf numFmtId="0" fontId="4" fillId="7" borderId="31" xfId="0" applyFont="1" applyFill="1" applyBorder="1" applyAlignment="1">
      <alignment horizontal="center"/>
    </xf>
    <xf numFmtId="164" fontId="4" fillId="9" borderId="32" xfId="0" applyNumberFormat="1" applyFont="1" applyFill="1" applyBorder="1" applyAlignment="1">
      <alignment horizontal="center" vertical="center"/>
    </xf>
    <xf numFmtId="0" fontId="4" fillId="9" borderId="32" xfId="0" applyFont="1" applyFill="1" applyBorder="1" applyAlignment="1">
      <alignment horizontal="center" vertical="center"/>
    </xf>
    <xf numFmtId="0" fontId="5" fillId="2" borderId="148" xfId="0" applyFont="1" applyFill="1" applyBorder="1" applyAlignment="1">
      <alignment horizontal="center" vertical="center" wrapText="1"/>
    </xf>
    <xf numFmtId="0" fontId="5" fillId="2" borderId="149" xfId="0" applyFont="1" applyFill="1" applyBorder="1" applyAlignment="1">
      <alignment horizontal="center" vertical="center"/>
    </xf>
    <xf numFmtId="2" fontId="4" fillId="9" borderId="141" xfId="0" applyNumberFormat="1" applyFont="1" applyFill="1" applyBorder="1" applyAlignment="1">
      <alignment horizontal="center" vertical="center"/>
    </xf>
    <xf numFmtId="0" fontId="5" fillId="2" borderId="100" xfId="0" applyFont="1" applyFill="1" applyBorder="1" applyAlignment="1">
      <alignment horizontal="center" vertical="center"/>
    </xf>
    <xf numFmtId="2" fontId="5" fillId="9" borderId="100" xfId="0" applyNumberFormat="1" applyFont="1" applyFill="1" applyBorder="1" applyAlignment="1">
      <alignment vertical="center"/>
    </xf>
    <xf numFmtId="2" fontId="5" fillId="9" borderId="101" xfId="0" applyNumberFormat="1" applyFont="1" applyFill="1" applyBorder="1" applyAlignment="1">
      <alignment vertical="center"/>
    </xf>
    <xf numFmtId="0" fontId="4" fillId="7" borderId="77" xfId="0" applyFont="1" applyFill="1" applyBorder="1" applyAlignment="1">
      <alignment horizontal="center" wrapText="1"/>
    </xf>
    <xf numFmtId="0" fontId="4" fillId="7" borderId="3" xfId="0" applyFont="1" applyFill="1" applyBorder="1" applyAlignment="1" applyProtection="1">
      <alignment horizontal="center"/>
      <protection locked="0"/>
    </xf>
    <xf numFmtId="164" fontId="4" fillId="9" borderId="3" xfId="0" applyNumberFormat="1" applyFont="1" applyFill="1" applyBorder="1" applyAlignment="1">
      <alignment horizontal="center" vertical="center"/>
    </xf>
    <xf numFmtId="0" fontId="4" fillId="9" borderId="3" xfId="0" applyFont="1" applyFill="1" applyBorder="1" applyAlignment="1">
      <alignment horizontal="center" vertical="center"/>
    </xf>
    <xf numFmtId="2" fontId="4" fillId="9" borderId="76" xfId="0" applyNumberFormat="1" applyFont="1" applyFill="1" applyBorder="1" applyAlignment="1">
      <alignment horizontal="center" vertical="center"/>
    </xf>
    <xf numFmtId="0" fontId="4" fillId="9" borderId="31" xfId="0" applyFont="1" applyFill="1" applyBorder="1" applyAlignment="1">
      <alignment horizontal="center"/>
    </xf>
    <xf numFmtId="0" fontId="4" fillId="9" borderId="32" xfId="0" applyFont="1" applyFill="1" applyBorder="1" applyAlignment="1" applyProtection="1">
      <alignment horizontal="center"/>
      <protection locked="0"/>
    </xf>
    <xf numFmtId="2" fontId="5" fillId="9" borderId="101" xfId="0" applyNumberFormat="1" applyFont="1" applyFill="1" applyBorder="1" applyAlignment="1">
      <alignment horizontal="center" vertical="center"/>
    </xf>
    <xf numFmtId="2" fontId="5" fillId="7" borderId="100" xfId="0" applyNumberFormat="1" applyFont="1" applyFill="1" applyBorder="1" applyAlignment="1">
      <alignment vertical="center"/>
    </xf>
    <xf numFmtId="2" fontId="5" fillId="7" borderId="101" xfId="0" applyNumberFormat="1" applyFont="1" applyFill="1" applyBorder="1" applyAlignment="1">
      <alignment vertical="center"/>
    </xf>
    <xf numFmtId="2" fontId="5" fillId="7" borderId="102" xfId="0" applyNumberFormat="1" applyFont="1" applyFill="1" applyBorder="1" applyAlignment="1">
      <alignment vertical="center"/>
    </xf>
    <xf numFmtId="0" fontId="1" fillId="0" borderId="35" xfId="0" applyFont="1" applyBorder="1" applyAlignment="1">
      <alignment horizontal="center" vertical="center"/>
    </xf>
    <xf numFmtId="0" fontId="1" fillId="2" borderId="100" xfId="0" applyFont="1" applyFill="1" applyBorder="1" applyAlignment="1">
      <alignment horizontal="center"/>
    </xf>
    <xf numFmtId="0" fontId="13" fillId="0" borderId="0" xfId="0" applyFont="1" applyAlignment="1">
      <alignment vertical="center"/>
    </xf>
    <xf numFmtId="0" fontId="27" fillId="2" borderId="0" xfId="0" applyFont="1" applyFill="1" applyBorder="1" applyAlignment="1">
      <alignment horizontal="center" vertical="center"/>
    </xf>
    <xf numFmtId="0" fontId="13" fillId="3" borderId="0" xfId="0" applyFont="1" applyFill="1" applyAlignment="1">
      <alignment vertical="center"/>
    </xf>
    <xf numFmtId="0" fontId="27" fillId="3" borderId="0" xfId="0" applyFont="1" applyFill="1" applyBorder="1" applyAlignment="1">
      <alignment vertical="center" wrapText="1"/>
    </xf>
    <xf numFmtId="0" fontId="0" fillId="2" borderId="0" xfId="0" applyFill="1" applyAlignment="1">
      <alignment horizontal="center" vertical="center"/>
    </xf>
    <xf numFmtId="2" fontId="0" fillId="2" borderId="0" xfId="0" applyNumberFormat="1" applyFill="1" applyAlignment="1">
      <alignment horizontal="center" vertical="center"/>
    </xf>
    <xf numFmtId="2" fontId="0" fillId="2" borderId="0" xfId="0" applyNumberFormat="1" applyFill="1"/>
    <xf numFmtId="0" fontId="0" fillId="0" borderId="92" xfId="0" applyBorder="1"/>
    <xf numFmtId="0" fontId="0" fillId="0" borderId="93" xfId="0" applyBorder="1"/>
    <xf numFmtId="0" fontId="0" fillId="0" borderId="94" xfId="0" applyBorder="1"/>
    <xf numFmtId="0" fontId="0" fillId="0" borderId="95" xfId="0" applyBorder="1"/>
    <xf numFmtId="0" fontId="0" fillId="0" borderId="96" xfId="0" applyBorder="1"/>
    <xf numFmtId="0" fontId="0" fillId="0" borderId="154" xfId="0" applyBorder="1" applyAlignment="1">
      <alignment horizontal="center" vertical="center" wrapText="1"/>
    </xf>
    <xf numFmtId="0" fontId="0" fillId="0" borderId="156" xfId="0" applyBorder="1"/>
    <xf numFmtId="0" fontId="0" fillId="0" borderId="156" xfId="0" applyBorder="1" applyAlignment="1">
      <alignment horizontal="center" vertical="center" wrapText="1"/>
    </xf>
    <xf numFmtId="0" fontId="0" fillId="0" borderId="157" xfId="0" applyBorder="1" applyAlignment="1">
      <alignment horizontal="center" vertical="center" wrapText="1"/>
    </xf>
    <xf numFmtId="0" fontId="5" fillId="0" borderId="12"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5" fillId="0" borderId="13"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2" fontId="5" fillId="2" borderId="0" xfId="0" applyNumberFormat="1" applyFont="1" applyFill="1" applyBorder="1" applyAlignment="1">
      <alignment horizontal="center" vertical="center"/>
    </xf>
    <xf numFmtId="0" fontId="0" fillId="3" borderId="0" xfId="0" applyFill="1" applyProtection="1">
      <protection locked="0"/>
    </xf>
    <xf numFmtId="0" fontId="0" fillId="0" borderId="0" xfId="0" applyProtection="1">
      <protection locked="0"/>
    </xf>
    <xf numFmtId="0" fontId="0" fillId="3" borderId="0" xfId="0" applyFill="1" applyBorder="1" applyProtection="1">
      <protection locked="0"/>
    </xf>
    <xf numFmtId="0" fontId="0" fillId="2" borderId="0" xfId="0" applyFill="1" applyProtection="1">
      <protection locked="0"/>
    </xf>
    <xf numFmtId="0" fontId="0" fillId="2" borderId="0" xfId="0" applyFill="1" applyBorder="1" applyProtection="1">
      <protection locked="0"/>
    </xf>
    <xf numFmtId="0" fontId="27" fillId="2" borderId="0" xfId="0" applyFont="1" applyFill="1" applyBorder="1" applyAlignment="1" applyProtection="1">
      <alignment vertical="center"/>
      <protection locked="0"/>
    </xf>
    <xf numFmtId="0" fontId="0" fillId="0" borderId="0" xfId="0" applyBorder="1" applyProtection="1">
      <protection locked="0"/>
    </xf>
    <xf numFmtId="0" fontId="0" fillId="0" borderId="0" xfId="0" applyFill="1" applyProtection="1">
      <protection locked="0"/>
    </xf>
    <xf numFmtId="0" fontId="4" fillId="0" borderId="26"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wrapText="1"/>
      <protection locked="0"/>
    </xf>
    <xf numFmtId="0" fontId="4" fillId="0" borderId="36" xfId="0" applyFont="1" applyFill="1" applyBorder="1" applyAlignment="1" applyProtection="1">
      <alignment horizontal="center" vertical="center" wrapText="1"/>
      <protection locked="0"/>
    </xf>
    <xf numFmtId="0" fontId="0" fillId="2" borderId="45"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4" fillId="0" borderId="29" xfId="0" applyFont="1" applyFill="1" applyBorder="1" applyAlignment="1" applyProtection="1">
      <alignment horizontal="center"/>
      <protection locked="0"/>
    </xf>
    <xf numFmtId="168" fontId="4" fillId="0" borderId="1" xfId="0" applyNumberFormat="1" applyFont="1" applyFill="1" applyBorder="1" applyAlignment="1" applyProtection="1">
      <alignment horizontal="center" vertical="center"/>
      <protection locked="0"/>
    </xf>
    <xf numFmtId="164" fontId="4" fillId="0" borderId="21" xfId="0" applyNumberFormat="1" applyFont="1" applyFill="1" applyBorder="1" applyAlignment="1" applyProtection="1">
      <alignment horizontal="center" vertical="center"/>
      <protection locked="0"/>
    </xf>
    <xf numFmtId="169" fontId="0" fillId="2" borderId="47" xfId="0" applyNumberFormat="1" applyFill="1" applyBorder="1" applyAlignment="1" applyProtection="1">
      <alignment horizontal="center" vertical="center"/>
      <protection locked="0"/>
    </xf>
    <xf numFmtId="169" fontId="0" fillId="2" borderId="0" xfId="0" applyNumberFormat="1" applyFill="1" applyBorder="1" applyProtection="1">
      <protection locked="0"/>
    </xf>
    <xf numFmtId="0" fontId="29" fillId="0" borderId="0" xfId="0" applyFont="1" applyProtection="1">
      <protection locked="0"/>
    </xf>
    <xf numFmtId="0" fontId="5" fillId="0" borderId="26" xfId="0" applyFont="1" applyFill="1" applyBorder="1" applyAlignment="1" applyProtection="1">
      <alignment horizontal="center" vertical="center"/>
      <protection locked="0"/>
    </xf>
    <xf numFmtId="0" fontId="5" fillId="0" borderId="27" xfId="0" applyFont="1" applyFill="1" applyBorder="1" applyAlignment="1" applyProtection="1">
      <alignment horizontal="center" vertical="center"/>
      <protection locked="0"/>
    </xf>
    <xf numFmtId="0" fontId="5" fillId="0" borderId="28" xfId="0" applyFont="1" applyFill="1" applyBorder="1" applyAlignment="1" applyProtection="1">
      <alignment horizontal="center" vertical="center" wrapText="1"/>
      <protection locked="0"/>
    </xf>
    <xf numFmtId="0" fontId="29" fillId="0" borderId="0" xfId="0" applyNumberFormat="1" applyFont="1" applyProtection="1">
      <protection locked="0"/>
    </xf>
    <xf numFmtId="0" fontId="4" fillId="0" borderId="1" xfId="0" applyFont="1" applyFill="1" applyBorder="1" applyAlignment="1" applyProtection="1">
      <alignment horizontal="center" vertical="center"/>
      <protection locked="0"/>
    </xf>
    <xf numFmtId="2" fontId="5" fillId="0" borderId="30" xfId="0" applyNumberFormat="1" applyFont="1"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2" fontId="5" fillId="0" borderId="33" xfId="0" applyNumberFormat="1" applyFont="1" applyFill="1" applyBorder="1" applyAlignment="1" applyProtection="1">
      <alignment horizontal="center" vertical="center"/>
      <protection locked="0"/>
    </xf>
    <xf numFmtId="0" fontId="11" fillId="0" borderId="0" xfId="0" applyFont="1" applyProtection="1">
      <protection locked="0"/>
    </xf>
    <xf numFmtId="0" fontId="13" fillId="0" borderId="0" xfId="0" applyFont="1" applyBorder="1" applyAlignment="1" applyProtection="1">
      <protection locked="0"/>
    </xf>
    <xf numFmtId="0" fontId="5" fillId="4" borderId="35" xfId="0" applyFont="1" applyFill="1" applyBorder="1" applyAlignment="1" applyProtection="1">
      <alignment horizontal="center" vertical="center"/>
      <protection locked="0"/>
    </xf>
    <xf numFmtId="0" fontId="5" fillId="4" borderId="35" xfId="0" applyFont="1" applyFill="1" applyBorder="1" applyAlignment="1" applyProtection="1">
      <alignment horizontal="center" vertical="center" wrapText="1"/>
      <protection locked="0"/>
    </xf>
    <xf numFmtId="0" fontId="0" fillId="4" borderId="35" xfId="0" applyFill="1" applyBorder="1" applyAlignment="1" applyProtection="1">
      <alignment horizontal="center" vertical="center"/>
      <protection locked="0"/>
    </xf>
    <xf numFmtId="0" fontId="0" fillId="4" borderId="35" xfId="0" applyFill="1" applyBorder="1" applyAlignment="1" applyProtection="1">
      <alignment horizontal="center" vertical="center" wrapText="1"/>
      <protection locked="0"/>
    </xf>
    <xf numFmtId="0" fontId="4" fillId="4" borderId="35" xfId="0" applyFont="1" applyFill="1" applyBorder="1" applyAlignment="1" applyProtection="1">
      <alignment horizontal="center" vertical="center"/>
      <protection locked="0"/>
    </xf>
    <xf numFmtId="0" fontId="4" fillId="4" borderId="35" xfId="0" applyFont="1" applyFill="1" applyBorder="1" applyAlignment="1" applyProtection="1">
      <alignment horizontal="center"/>
      <protection locked="0"/>
    </xf>
    <xf numFmtId="0" fontId="4" fillId="0" borderId="31" xfId="0" applyFont="1" applyFill="1" applyBorder="1" applyAlignment="1" applyProtection="1">
      <alignment horizontal="center"/>
      <protection locked="0"/>
    </xf>
    <xf numFmtId="164" fontId="0" fillId="2" borderId="0" xfId="0" applyNumberFormat="1" applyFill="1" applyBorder="1" applyAlignment="1" applyProtection="1">
      <alignment horizontal="center" vertical="center"/>
      <protection locked="0"/>
    </xf>
    <xf numFmtId="0" fontId="28" fillId="0" borderId="0" xfId="0" applyFont="1" applyBorder="1" applyProtection="1">
      <protection locked="0"/>
    </xf>
    <xf numFmtId="0" fontId="0" fillId="0" borderId="0" xfId="0" applyFill="1" applyBorder="1" applyProtection="1">
      <protection locked="0"/>
    </xf>
    <xf numFmtId="44" fontId="4" fillId="0" borderId="1" xfId="4" applyFont="1" applyFill="1" applyBorder="1" applyAlignment="1" applyProtection="1">
      <alignment horizontal="center" vertical="center"/>
      <protection locked="0"/>
    </xf>
    <xf numFmtId="170" fontId="0" fillId="2" borderId="47" xfId="0" applyNumberFormat="1" applyFill="1" applyBorder="1" applyAlignment="1" applyProtection="1">
      <alignment horizontal="center" vertical="center"/>
      <protection locked="0"/>
    </xf>
    <xf numFmtId="0" fontId="5" fillId="0" borderId="43" xfId="0" applyFont="1" applyFill="1" applyBorder="1" applyAlignment="1" applyProtection="1">
      <alignment horizontal="center" vertical="center"/>
      <protection locked="0"/>
    </xf>
    <xf numFmtId="0" fontId="1" fillId="0" borderId="45" xfId="0" applyFont="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168" fontId="0" fillId="0" borderId="47" xfId="0" applyNumberFormat="1" applyBorder="1" applyAlignment="1" applyProtection="1">
      <alignment horizontal="center"/>
      <protection locked="0"/>
    </xf>
    <xf numFmtId="2" fontId="0" fillId="0" borderId="0" xfId="0" applyNumberFormat="1" applyBorder="1" applyAlignment="1" applyProtection="1">
      <alignment horizontal="center"/>
      <protection locked="0"/>
    </xf>
    <xf numFmtId="168" fontId="0" fillId="0" borderId="50" xfId="0" applyNumberFormat="1" applyBorder="1" applyAlignment="1" applyProtection="1">
      <alignment horizontal="center"/>
      <protection locked="0"/>
    </xf>
    <xf numFmtId="173" fontId="4" fillId="0" borderId="1" xfId="0" applyNumberFormat="1" applyFont="1" applyFill="1" applyBorder="1" applyAlignment="1" applyProtection="1">
      <alignment horizontal="center" vertical="center"/>
      <protection locked="0"/>
    </xf>
    <xf numFmtId="0" fontId="42" fillId="0" borderId="0" xfId="0" applyFont="1" applyFill="1" applyProtection="1">
      <protection locked="0"/>
    </xf>
    <xf numFmtId="0" fontId="43" fillId="0" borderId="0" xfId="0" applyFont="1" applyFill="1" applyAlignment="1" applyProtection="1">
      <alignment vertical="center"/>
      <protection locked="0"/>
    </xf>
    <xf numFmtId="0" fontId="43" fillId="0" borderId="0" xfId="0" applyFont="1" applyFill="1" applyProtection="1">
      <protection locked="0"/>
    </xf>
    <xf numFmtId="0" fontId="1" fillId="2" borderId="0" xfId="0" applyFont="1" applyFill="1" applyBorder="1" applyAlignment="1" applyProtection="1">
      <alignment horizontal="center"/>
      <protection locked="0"/>
    </xf>
    <xf numFmtId="0" fontId="2" fillId="2" borderId="0" xfId="0" applyFont="1" applyFill="1" applyBorder="1" applyAlignment="1" applyProtection="1">
      <alignment horizontal="center" vertical="center"/>
      <protection locked="0"/>
    </xf>
    <xf numFmtId="1" fontId="4" fillId="0" borderId="0" xfId="0" applyNumberFormat="1" applyFont="1" applyFill="1" applyBorder="1" applyAlignment="1" applyProtection="1">
      <alignment horizontal="center" vertical="center"/>
      <protection locked="0"/>
    </xf>
    <xf numFmtId="164" fontId="5" fillId="0" borderId="32" xfId="0" applyNumberFormat="1" applyFont="1" applyFill="1" applyBorder="1" applyAlignment="1" applyProtection="1">
      <alignment horizontal="center" vertical="center"/>
    </xf>
    <xf numFmtId="44" fontId="5" fillId="0" borderId="32" xfId="4" applyFont="1" applyFill="1" applyBorder="1" applyAlignment="1" applyProtection="1">
      <alignment horizontal="center" vertical="center"/>
    </xf>
    <xf numFmtId="164" fontId="5" fillId="0" borderId="141" xfId="0" applyNumberFormat="1" applyFont="1" applyFill="1" applyBorder="1" applyAlignment="1" applyProtection="1">
      <alignment horizontal="center" vertical="center"/>
    </xf>
    <xf numFmtId="169" fontId="0" fillId="2" borderId="50" xfId="0" applyNumberFormat="1" applyFill="1" applyBorder="1" applyAlignment="1" applyProtection="1">
      <alignment horizontal="center" vertical="center"/>
    </xf>
    <xf numFmtId="0" fontId="4" fillId="0" borderId="31" xfId="0" applyFont="1" applyFill="1" applyBorder="1" applyAlignment="1" applyProtection="1">
      <alignment horizontal="center"/>
    </xf>
    <xf numFmtId="1" fontId="5" fillId="0" borderId="32" xfId="0" applyNumberFormat="1" applyFont="1" applyFill="1" applyBorder="1" applyAlignment="1" applyProtection="1">
      <alignment horizontal="center" vertical="center"/>
    </xf>
    <xf numFmtId="170" fontId="0" fillId="2" borderId="50" xfId="0" applyNumberFormat="1" applyFill="1" applyBorder="1" applyAlignment="1" applyProtection="1">
      <alignment horizontal="center" vertical="center"/>
    </xf>
    <xf numFmtId="0" fontId="37" fillId="3" borderId="0" xfId="0" applyFont="1" applyFill="1" applyProtection="1">
      <protection locked="0"/>
    </xf>
    <xf numFmtId="0" fontId="37" fillId="0" borderId="0" xfId="0" applyFont="1" applyFill="1" applyProtection="1">
      <protection locked="0"/>
    </xf>
    <xf numFmtId="0" fontId="37" fillId="3" borderId="0" xfId="0" applyFont="1" applyFill="1" applyBorder="1" applyProtection="1">
      <protection locked="0"/>
    </xf>
    <xf numFmtId="0" fontId="27" fillId="0" borderId="0" xfId="0" applyFont="1" applyFill="1" applyBorder="1" applyAlignment="1" applyProtection="1">
      <alignment horizontal="center" vertical="center"/>
      <protection locked="0"/>
    </xf>
    <xf numFmtId="0" fontId="4" fillId="2" borderId="0" xfId="0" applyFont="1" applyFill="1" applyBorder="1" applyProtection="1">
      <protection locked="0"/>
    </xf>
    <xf numFmtId="164" fontId="4"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164" fontId="4" fillId="0" borderId="27" xfId="0" applyNumberFormat="1"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protection locked="0"/>
    </xf>
    <xf numFmtId="0" fontId="4" fillId="0" borderId="0" xfId="0" applyFont="1" applyProtection="1">
      <protection locked="0"/>
    </xf>
    <xf numFmtId="0" fontId="5" fillId="0" borderId="0" xfId="0" applyFont="1" applyFill="1" applyBorder="1" applyAlignment="1" applyProtection="1">
      <alignment horizontal="center" vertical="center"/>
      <protection locked="0"/>
    </xf>
    <xf numFmtId="2" fontId="5" fillId="0" borderId="0" xfId="0" applyNumberFormat="1" applyFont="1" applyFill="1" applyBorder="1" applyAlignment="1" applyProtection="1">
      <alignment vertical="center"/>
      <protection locked="0"/>
    </xf>
    <xf numFmtId="1" fontId="0" fillId="0" borderId="0" xfId="0" applyNumberFormat="1" applyBorder="1" applyProtection="1">
      <protection locked="0"/>
    </xf>
    <xf numFmtId="0" fontId="0" fillId="0" borderId="69" xfId="0" applyBorder="1" applyProtection="1">
      <protection locked="0"/>
    </xf>
    <xf numFmtId="2" fontId="0" fillId="0" borderId="70" xfId="0" applyNumberFormat="1" applyBorder="1" applyProtection="1">
      <protection locked="0"/>
    </xf>
    <xf numFmtId="164" fontId="0" fillId="0" borderId="70" xfId="0" applyNumberFormat="1" applyBorder="1" applyProtection="1">
      <protection locked="0"/>
    </xf>
    <xf numFmtId="0" fontId="0" fillId="0" borderId="71" xfId="0" applyBorder="1" applyProtection="1">
      <protection locked="0"/>
    </xf>
    <xf numFmtId="164" fontId="0" fillId="0" borderId="72" xfId="0" applyNumberFormat="1" applyBorder="1" applyProtection="1">
      <protection locked="0"/>
    </xf>
    <xf numFmtId="0" fontId="2" fillId="2" borderId="0" xfId="0" applyFont="1" applyFill="1" applyBorder="1" applyProtection="1">
      <protection locked="0"/>
    </xf>
    <xf numFmtId="0" fontId="2" fillId="0" borderId="0" xfId="0" applyFont="1" applyFill="1" applyBorder="1" applyAlignment="1" applyProtection="1">
      <alignment horizontal="center" vertical="center"/>
      <protection locked="0"/>
    </xf>
    <xf numFmtId="1" fontId="4" fillId="0" borderId="2" xfId="0" applyNumberFormat="1" applyFont="1" applyFill="1" applyBorder="1" applyAlignment="1" applyProtection="1">
      <alignment horizontal="center" vertical="center"/>
      <protection locked="0"/>
    </xf>
    <xf numFmtId="171" fontId="4" fillId="0" borderId="2" xfId="0" applyNumberFormat="1" applyFont="1" applyFill="1" applyBorder="1" applyAlignment="1" applyProtection="1">
      <alignment horizontal="center" vertical="center"/>
      <protection locked="0"/>
    </xf>
    <xf numFmtId="168" fontId="0" fillId="0" borderId="70" xfId="0" applyNumberFormat="1" applyBorder="1" applyProtection="1">
      <protection locked="0"/>
    </xf>
    <xf numFmtId="168" fontId="0" fillId="0" borderId="72" xfId="0" applyNumberFormat="1" applyBorder="1" applyProtection="1">
      <protection locked="0"/>
    </xf>
    <xf numFmtId="0" fontId="30" fillId="0" borderId="0" xfId="0" applyFont="1" applyBorder="1" applyProtection="1">
      <protection locked="0"/>
    </xf>
    <xf numFmtId="0" fontId="46" fillId="0" borderId="0" xfId="0" applyFont="1" applyBorder="1" applyAlignment="1" applyProtection="1">
      <protection locked="0"/>
    </xf>
    <xf numFmtId="164" fontId="4" fillId="0" borderId="35" xfId="0" applyNumberFormat="1" applyFont="1" applyFill="1" applyBorder="1" applyAlignment="1" applyProtection="1">
      <alignment horizontal="center" vertical="center"/>
      <protection locked="0"/>
    </xf>
    <xf numFmtId="0" fontId="4" fillId="0" borderId="35" xfId="0" applyFont="1" applyFill="1" applyBorder="1" applyAlignment="1" applyProtection="1">
      <alignment horizontal="center" vertical="center"/>
      <protection locked="0"/>
    </xf>
    <xf numFmtId="164" fontId="4" fillId="0" borderId="105" xfId="0" applyNumberFormat="1" applyFont="1" applyFill="1" applyBorder="1" applyAlignment="1" applyProtection="1">
      <alignment horizontal="center" vertical="center"/>
      <protection locked="0"/>
    </xf>
    <xf numFmtId="0" fontId="4" fillId="0" borderId="105" xfId="0" applyFont="1" applyFill="1" applyBorder="1" applyAlignment="1" applyProtection="1">
      <alignment horizontal="center" vertical="center"/>
      <protection locked="0"/>
    </xf>
    <xf numFmtId="164" fontId="4" fillId="0" borderId="106" xfId="0" applyNumberFormat="1" applyFont="1" applyFill="1" applyBorder="1" applyAlignment="1" applyProtection="1">
      <alignment horizontal="center" vertical="center"/>
      <protection locked="0"/>
    </xf>
    <xf numFmtId="0" fontId="4" fillId="0" borderId="106" xfId="0" applyFont="1" applyFill="1" applyBorder="1" applyAlignment="1" applyProtection="1">
      <alignment horizontal="center" vertical="center"/>
      <protection locked="0"/>
    </xf>
    <xf numFmtId="1" fontId="5" fillId="0" borderId="10" xfId="0" applyNumberFormat="1"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5" xfId="0" applyFont="1" applyFill="1" applyBorder="1" applyAlignment="1" applyProtection="1">
      <alignment horizontal="center" vertical="center" wrapText="1"/>
    </xf>
    <xf numFmtId="0" fontId="4" fillId="0" borderId="73"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xf>
    <xf numFmtId="0" fontId="4" fillId="0" borderId="9" xfId="0" applyFont="1" applyFill="1" applyBorder="1" applyAlignment="1" applyProtection="1">
      <alignment horizontal="center"/>
    </xf>
    <xf numFmtId="168" fontId="5" fillId="0" borderId="10" xfId="0" applyNumberFormat="1" applyFont="1" applyFill="1" applyBorder="1" applyAlignment="1" applyProtection="1">
      <alignment horizontal="center" vertical="center"/>
    </xf>
    <xf numFmtId="172" fontId="5" fillId="0" borderId="19" xfId="0" applyNumberFormat="1" applyFont="1" applyFill="1" applyBorder="1" applyAlignment="1" applyProtection="1">
      <alignment horizontal="center" vertical="center"/>
    </xf>
    <xf numFmtId="1" fontId="5" fillId="0" borderId="1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4" fillId="0" borderId="15" xfId="0" applyFont="1" applyFill="1" applyBorder="1" applyAlignment="1" applyProtection="1">
      <alignment horizontal="center"/>
    </xf>
    <xf numFmtId="1" fontId="5" fillId="0" borderId="19" xfId="0" applyNumberFormat="1" applyFont="1" applyFill="1" applyBorder="1" applyAlignment="1" applyProtection="1">
      <alignment horizontal="center" vertical="center"/>
    </xf>
    <xf numFmtId="171" fontId="5" fillId="0" borderId="19" xfId="0" applyNumberFormat="1" applyFont="1" applyFill="1" applyBorder="1" applyAlignment="1" applyProtection="1">
      <alignment horizontal="center" vertical="center"/>
    </xf>
    <xf numFmtId="0" fontId="0" fillId="2" borderId="0" xfId="0" applyFill="1" applyBorder="1" applyProtection="1"/>
    <xf numFmtId="0" fontId="1" fillId="2" borderId="0" xfId="0" applyFont="1" applyFill="1" applyBorder="1" applyAlignment="1" applyProtection="1">
      <alignment horizontal="center"/>
    </xf>
    <xf numFmtId="0" fontId="0" fillId="0" borderId="0" xfId="0" applyProtection="1"/>
    <xf numFmtId="0" fontId="5" fillId="2" borderId="0" xfId="0" applyFont="1" applyFill="1" applyBorder="1" applyAlignment="1" applyProtection="1"/>
    <xf numFmtId="0" fontId="5" fillId="13" borderId="65" xfId="0" applyFont="1" applyFill="1" applyBorder="1" applyAlignment="1" applyProtection="1">
      <alignment horizontal="center" vertical="center"/>
    </xf>
    <xf numFmtId="0" fontId="5" fillId="13" borderId="139" xfId="0" applyFont="1" applyFill="1" applyBorder="1" applyAlignment="1" applyProtection="1">
      <alignment horizontal="center" vertical="center"/>
    </xf>
    <xf numFmtId="0" fontId="5" fillId="12" borderId="142" xfId="0" applyFont="1" applyFill="1" applyBorder="1" applyAlignment="1" applyProtection="1">
      <alignment horizontal="center" vertical="center"/>
    </xf>
    <xf numFmtId="0" fontId="5" fillId="10" borderId="142" xfId="0" applyFont="1" applyFill="1" applyBorder="1" applyAlignment="1" applyProtection="1">
      <alignment horizontal="center" vertical="center" wrapText="1"/>
    </xf>
    <xf numFmtId="0" fontId="5" fillId="12" borderId="142" xfId="0" applyFont="1" applyFill="1" applyBorder="1" applyAlignment="1" applyProtection="1">
      <alignment horizontal="center" vertical="center" wrapText="1"/>
    </xf>
    <xf numFmtId="0" fontId="4" fillId="13" borderId="2" xfId="0" applyFont="1" applyFill="1" applyBorder="1" applyAlignment="1" applyProtection="1">
      <alignment horizontal="center" vertical="center"/>
    </xf>
    <xf numFmtId="0" fontId="4" fillId="13" borderId="22" xfId="0" applyFont="1" applyFill="1" applyBorder="1" applyAlignment="1" applyProtection="1">
      <alignment horizontal="center" vertical="center"/>
    </xf>
    <xf numFmtId="0" fontId="10" fillId="5" borderId="98" xfId="0" applyFont="1" applyFill="1" applyBorder="1" applyAlignment="1" applyProtection="1">
      <alignment horizontal="center" vertical="center"/>
    </xf>
    <xf numFmtId="0" fontId="4" fillId="13" borderId="99" xfId="0" applyFont="1" applyFill="1" applyBorder="1" applyAlignment="1" applyProtection="1">
      <alignment horizontal="center" vertical="center"/>
    </xf>
    <xf numFmtId="0" fontId="2" fillId="5" borderId="0" xfId="0" applyFont="1" applyFill="1" applyBorder="1" applyAlignment="1" applyProtection="1">
      <alignment horizontal="center" vertical="center"/>
    </xf>
    <xf numFmtId="164" fontId="2" fillId="5" borderId="24" xfId="0" applyNumberFormat="1" applyFont="1" applyFill="1" applyBorder="1" applyAlignment="1" applyProtection="1">
      <alignment horizontal="center" vertical="center"/>
    </xf>
    <xf numFmtId="0" fontId="2" fillId="5" borderId="24" xfId="0" applyFont="1" applyFill="1" applyBorder="1" applyAlignment="1" applyProtection="1">
      <alignment horizontal="center" vertical="center"/>
    </xf>
    <xf numFmtId="169" fontId="2" fillId="5" borderId="24" xfId="0" applyNumberFormat="1" applyFont="1" applyFill="1" applyBorder="1" applyAlignment="1" applyProtection="1">
      <alignment horizontal="center" vertical="center"/>
    </xf>
    <xf numFmtId="169" fontId="2" fillId="5" borderId="23" xfId="0" applyNumberFormat="1" applyFont="1" applyFill="1" applyBorder="1" applyAlignment="1" applyProtection="1">
      <alignment horizontal="center" vertical="center"/>
    </xf>
    <xf numFmtId="164" fontId="2" fillId="5" borderId="0" xfId="0" applyNumberFormat="1" applyFont="1" applyFill="1" applyBorder="1" applyAlignment="1" applyProtection="1">
      <alignment horizontal="center" vertical="center"/>
    </xf>
    <xf numFmtId="169" fontId="2" fillId="5" borderId="0" xfId="0" applyNumberFormat="1" applyFont="1" applyFill="1" applyBorder="1" applyAlignment="1" applyProtection="1">
      <alignment horizontal="center" vertical="center"/>
    </xf>
    <xf numFmtId="169" fontId="4" fillId="0" borderId="3" xfId="0" applyNumberFormat="1" applyFont="1" applyFill="1" applyBorder="1" applyAlignment="1" applyProtection="1">
      <alignment horizontal="center" vertical="center"/>
    </xf>
    <xf numFmtId="169" fontId="4" fillId="0" borderId="27" xfId="0" applyNumberFormat="1" applyFont="1" applyFill="1" applyBorder="1" applyAlignment="1" applyProtection="1">
      <alignment horizontal="center" vertical="center"/>
    </xf>
    <xf numFmtId="169" fontId="4" fillId="0" borderId="76" xfId="0" applyNumberFormat="1" applyFont="1" applyFill="1" applyBorder="1" applyAlignment="1" applyProtection="1">
      <alignment horizontal="center" vertical="center"/>
    </xf>
    <xf numFmtId="169" fontId="4" fillId="0" borderId="21" xfId="0" applyNumberFormat="1" applyFont="1" applyFill="1" applyBorder="1" applyAlignment="1" applyProtection="1">
      <alignment horizontal="center" vertical="center"/>
    </xf>
    <xf numFmtId="169" fontId="4" fillId="0" borderId="36" xfId="0" applyNumberFormat="1" applyFont="1" applyFill="1" applyBorder="1" applyAlignment="1" applyProtection="1">
      <alignment horizontal="center" vertical="center"/>
    </xf>
    <xf numFmtId="0" fontId="5" fillId="14" borderId="143" xfId="0" applyFont="1" applyFill="1" applyBorder="1" applyAlignment="1" applyProtection="1">
      <alignment horizontal="center" vertical="center" wrapText="1"/>
    </xf>
    <xf numFmtId="0" fontId="4" fillId="2" borderId="0" xfId="0" applyFont="1" applyFill="1" applyBorder="1" applyProtection="1"/>
    <xf numFmtId="0" fontId="5" fillId="10" borderId="103" xfId="0" applyFont="1" applyFill="1" applyBorder="1" applyAlignment="1" applyProtection="1">
      <alignment horizontal="center" vertical="center" wrapText="1"/>
    </xf>
    <xf numFmtId="0" fontId="5" fillId="12" borderId="103" xfId="0" applyFont="1" applyFill="1" applyBorder="1" applyAlignment="1" applyProtection="1">
      <alignment horizontal="center" vertical="center"/>
    </xf>
    <xf numFmtId="0" fontId="5" fillId="12" borderId="103" xfId="0" applyFont="1" applyFill="1" applyBorder="1" applyAlignment="1" applyProtection="1">
      <alignment horizontal="center" vertical="center" wrapText="1"/>
    </xf>
    <xf numFmtId="0" fontId="5" fillId="14" borderId="56" xfId="0" applyFont="1" applyFill="1" applyBorder="1" applyAlignment="1" applyProtection="1">
      <alignment horizontal="center" vertical="center" wrapText="1"/>
    </xf>
    <xf numFmtId="169" fontId="0" fillId="0" borderId="100" xfId="0" applyNumberFormat="1" applyBorder="1" applyAlignment="1" applyProtection="1">
      <alignment horizontal="center" vertical="center"/>
    </xf>
    <xf numFmtId="169" fontId="0" fillId="0" borderId="101" xfId="0" applyNumberFormat="1" applyBorder="1" applyAlignment="1" applyProtection="1">
      <alignment horizontal="center" vertical="center"/>
    </xf>
    <xf numFmtId="169" fontId="0" fillId="0" borderId="102" xfId="0" applyNumberFormat="1" applyBorder="1" applyAlignment="1" applyProtection="1">
      <alignment horizontal="center" vertical="center"/>
    </xf>
    <xf numFmtId="169" fontId="4" fillId="0" borderId="87" xfId="0" applyNumberFormat="1" applyFont="1" applyFill="1" applyBorder="1" applyAlignment="1" applyProtection="1">
      <alignment horizontal="center" vertical="center"/>
    </xf>
    <xf numFmtId="169" fontId="4" fillId="0" borderId="109" xfId="0" applyNumberFormat="1" applyFont="1" applyFill="1" applyBorder="1" applyAlignment="1" applyProtection="1">
      <alignment horizontal="center" vertical="center"/>
    </xf>
    <xf numFmtId="169" fontId="4" fillId="0" borderId="110" xfId="0" applyNumberFormat="1" applyFont="1" applyFill="1" applyBorder="1" applyAlignment="1" applyProtection="1">
      <alignment horizontal="center" vertical="center"/>
    </xf>
    <xf numFmtId="169" fontId="4" fillId="0" borderId="35" xfId="0" applyNumberFormat="1" applyFont="1" applyFill="1" applyBorder="1" applyAlignment="1" applyProtection="1">
      <alignment horizontal="center" vertical="center"/>
    </xf>
    <xf numFmtId="169" fontId="4" fillId="0" borderId="105" xfId="0" applyNumberFormat="1" applyFont="1" applyFill="1" applyBorder="1" applyAlignment="1" applyProtection="1">
      <alignment horizontal="center" vertical="center"/>
    </xf>
    <xf numFmtId="169" fontId="4" fillId="0" borderId="106" xfId="0" applyNumberFormat="1" applyFont="1" applyFill="1" applyBorder="1" applyAlignment="1" applyProtection="1">
      <alignment horizontal="center" vertical="center"/>
    </xf>
    <xf numFmtId="0" fontId="19" fillId="0" borderId="153" xfId="0" applyFont="1" applyBorder="1" applyAlignment="1">
      <alignment horizontal="center" vertical="center"/>
    </xf>
    <xf numFmtId="0" fontId="19" fillId="0" borderId="35"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 fillId="0" borderId="150" xfId="0" applyFont="1" applyBorder="1" applyAlignment="1">
      <alignment horizontal="center" vertical="center" wrapText="1"/>
    </xf>
    <xf numFmtId="0" fontId="1" fillId="0" borderId="151" xfId="0" applyFont="1" applyBorder="1" applyAlignment="1">
      <alignment horizontal="center" vertical="center" wrapText="1"/>
    </xf>
    <xf numFmtId="0" fontId="1" fillId="0" borderId="15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151" xfId="0" applyFont="1" applyBorder="1" applyAlignment="1">
      <alignment horizontal="center" vertical="center"/>
    </xf>
    <xf numFmtId="0" fontId="1" fillId="0" borderId="35" xfId="0" applyFont="1" applyBorder="1" applyAlignment="1">
      <alignment horizontal="center" vertical="center"/>
    </xf>
    <xf numFmtId="0" fontId="0" fillId="0" borderId="35" xfId="0" applyBorder="1" applyAlignment="1">
      <alignment horizontal="center"/>
    </xf>
    <xf numFmtId="0" fontId="1" fillId="0" borderId="152" xfId="0" applyFont="1" applyBorder="1" applyAlignment="1">
      <alignment horizontal="center" vertical="center"/>
    </xf>
    <xf numFmtId="0" fontId="1" fillId="0" borderId="154" xfId="0" applyFont="1" applyBorder="1" applyAlignment="1">
      <alignment horizontal="center" vertical="center"/>
    </xf>
    <xf numFmtId="0" fontId="0" fillId="0" borderId="156" xfId="0" applyBorder="1" applyAlignment="1">
      <alignment horizontal="center"/>
    </xf>
    <xf numFmtId="0" fontId="1" fillId="2" borderId="20"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27" fillId="0" borderId="0" xfId="0" applyFont="1" applyFill="1" applyBorder="1" applyAlignment="1" applyProtection="1">
      <alignment horizontal="center" vertical="center"/>
      <protection locked="0"/>
    </xf>
    <xf numFmtId="0" fontId="16" fillId="0" borderId="37" xfId="0" applyFont="1" applyBorder="1" applyAlignment="1" applyProtection="1">
      <alignment horizontal="center"/>
      <protection locked="0"/>
    </xf>
    <xf numFmtId="0" fontId="5" fillId="0" borderId="12"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1" fillId="2" borderId="0" xfId="0" applyFont="1" applyFill="1" applyBorder="1" applyAlignment="1" applyProtection="1">
      <alignment horizontal="center"/>
      <protection locked="0"/>
    </xf>
    <xf numFmtId="0" fontId="5" fillId="0" borderId="13"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0" fontId="5" fillId="4" borderId="35" xfId="0" applyFont="1" applyFill="1" applyBorder="1" applyAlignment="1" applyProtection="1">
      <alignment horizontal="center"/>
      <protection locked="0"/>
    </xf>
    <xf numFmtId="0" fontId="6"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center"/>
    </xf>
    <xf numFmtId="0" fontId="3" fillId="0" borderId="0" xfId="0" applyFont="1" applyFill="1" applyBorder="1" applyAlignment="1" applyProtection="1">
      <alignment horizontal="center" vertical="center"/>
    </xf>
    <xf numFmtId="0" fontId="6" fillId="0" borderId="20" xfId="0" applyFont="1" applyFill="1" applyBorder="1" applyAlignment="1" applyProtection="1">
      <alignment horizontal="center" vertical="center"/>
    </xf>
    <xf numFmtId="0" fontId="46" fillId="0" borderId="0" xfId="0" applyFont="1" applyBorder="1" applyAlignment="1" applyProtection="1">
      <alignment horizontal="center"/>
    </xf>
    <xf numFmtId="0" fontId="1" fillId="0" borderId="34" xfId="0" applyFont="1" applyBorder="1" applyAlignment="1" applyProtection="1">
      <alignment horizontal="center"/>
      <protection locked="0"/>
    </xf>
    <xf numFmtId="0" fontId="1" fillId="0" borderId="68" xfId="0" applyFont="1" applyBorder="1" applyAlignment="1" applyProtection="1">
      <alignment horizontal="center"/>
      <protection locked="0"/>
    </xf>
    <xf numFmtId="0" fontId="5" fillId="0" borderId="4"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10" borderId="35" xfId="0" applyFont="1" applyFill="1" applyBorder="1" applyAlignment="1" applyProtection="1">
      <alignment horizontal="center" vertical="center" wrapText="1"/>
    </xf>
    <xf numFmtId="0" fontId="5" fillId="12" borderId="35" xfId="0" applyFont="1" applyFill="1" applyBorder="1" applyAlignment="1" applyProtection="1">
      <alignment horizontal="center" vertical="center"/>
    </xf>
    <xf numFmtId="0" fontId="5" fillId="12" borderId="35" xfId="0" applyFont="1" applyFill="1" applyBorder="1" applyAlignment="1" applyProtection="1">
      <alignment horizontal="center" vertical="center" wrapText="1"/>
    </xf>
    <xf numFmtId="0" fontId="5" fillId="0" borderId="35" xfId="0" applyFont="1" applyFill="1" applyBorder="1" applyAlignment="1" applyProtection="1">
      <alignment horizontal="center" vertical="center" wrapText="1"/>
    </xf>
    <xf numFmtId="0" fontId="4" fillId="3" borderId="25" xfId="0" applyFont="1" applyFill="1" applyBorder="1" applyAlignment="1" applyProtection="1">
      <alignment horizontal="center"/>
    </xf>
    <xf numFmtId="0" fontId="0" fillId="0" borderId="100" xfId="0" applyBorder="1" applyAlignment="1" applyProtection="1">
      <alignment horizontal="center" vertical="center" textRotation="45"/>
    </xf>
    <xf numFmtId="0" fontId="0" fillId="0" borderId="101" xfId="0" applyBorder="1" applyAlignment="1" applyProtection="1">
      <alignment horizontal="center" vertical="center" textRotation="45"/>
    </xf>
    <xf numFmtId="0" fontId="0" fillId="0" borderId="102" xfId="0" applyBorder="1" applyAlignment="1" applyProtection="1">
      <alignment horizontal="center" vertical="center" textRotation="45"/>
    </xf>
    <xf numFmtId="0" fontId="0" fillId="0" borderId="100" xfId="0" applyBorder="1" applyAlignment="1" applyProtection="1">
      <alignment horizontal="center" vertical="center" textRotation="45" wrapText="1"/>
    </xf>
    <xf numFmtId="0" fontId="0" fillId="0" borderId="101" xfId="0" applyBorder="1" applyAlignment="1" applyProtection="1">
      <alignment horizontal="center" vertical="center" textRotation="45" wrapText="1"/>
    </xf>
    <xf numFmtId="0" fontId="0" fillId="0" borderId="102" xfId="0" applyBorder="1" applyAlignment="1" applyProtection="1">
      <alignment horizontal="center" vertical="center" textRotation="45" wrapText="1"/>
    </xf>
    <xf numFmtId="0" fontId="5" fillId="0" borderId="107" xfId="0" applyFont="1" applyFill="1" applyBorder="1" applyAlignment="1" applyProtection="1">
      <alignment horizontal="center" vertical="center"/>
    </xf>
    <xf numFmtId="0" fontId="5" fillId="0" borderId="108" xfId="0" applyFont="1" applyFill="1" applyBorder="1" applyAlignment="1" applyProtection="1">
      <alignment horizontal="center" vertical="center"/>
    </xf>
    <xf numFmtId="0" fontId="46" fillId="2" borderId="0" xfId="0" applyFont="1" applyFill="1" applyBorder="1" applyAlignment="1" applyProtection="1">
      <alignment horizontal="center"/>
    </xf>
    <xf numFmtId="0" fontId="4" fillId="13" borderId="101" xfId="0" applyFont="1" applyFill="1" applyBorder="1" applyAlignment="1" applyProtection="1">
      <alignment horizontal="center" vertical="center"/>
    </xf>
    <xf numFmtId="0" fontId="4" fillId="13" borderId="102" xfId="0" applyFont="1" applyFill="1" applyBorder="1" applyAlignment="1" applyProtection="1">
      <alignment horizontal="center" vertical="center"/>
    </xf>
    <xf numFmtId="0" fontId="4" fillId="13" borderId="100" xfId="0" applyFont="1" applyFill="1" applyBorder="1" applyAlignment="1" applyProtection="1">
      <alignment horizontal="center" vertical="center" wrapText="1"/>
    </xf>
    <xf numFmtId="0" fontId="4" fillId="13" borderId="101" xfId="0" applyFont="1" applyFill="1" applyBorder="1" applyAlignment="1" applyProtection="1">
      <alignment horizontal="center" vertical="center" wrapText="1"/>
    </xf>
    <xf numFmtId="0" fontId="4" fillId="13" borderId="102" xfId="0" applyFont="1" applyFill="1" applyBorder="1" applyAlignment="1" applyProtection="1">
      <alignment horizontal="center" vertical="center" wrapText="1"/>
    </xf>
    <xf numFmtId="2" fontId="5" fillId="6" borderId="101" xfId="0" applyNumberFormat="1" applyFont="1" applyFill="1" applyBorder="1" applyAlignment="1" applyProtection="1">
      <alignment horizontal="center" vertical="center"/>
    </xf>
    <xf numFmtId="2" fontId="5" fillId="6" borderId="102" xfId="0" applyNumberFormat="1" applyFont="1" applyFill="1" applyBorder="1" applyAlignment="1" applyProtection="1">
      <alignment horizontal="center" vertical="center"/>
    </xf>
    <xf numFmtId="2" fontId="5" fillId="7" borderId="100" xfId="0" applyNumberFormat="1" applyFont="1" applyFill="1" applyBorder="1" applyAlignment="1" applyProtection="1">
      <alignment horizontal="center" vertical="center"/>
    </xf>
    <xf numFmtId="2" fontId="5" fillId="7" borderId="101" xfId="0" applyNumberFormat="1" applyFont="1" applyFill="1" applyBorder="1" applyAlignment="1" applyProtection="1">
      <alignment horizontal="center" vertical="center"/>
    </xf>
    <xf numFmtId="2" fontId="5" fillId="7" borderId="102"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29" xfId="0" applyFont="1" applyFill="1" applyBorder="1" applyAlignment="1" applyProtection="1">
      <alignment horizontal="center" vertical="center"/>
    </xf>
    <xf numFmtId="0" fontId="5" fillId="0" borderId="103" xfId="0" applyFont="1" applyFill="1" applyBorder="1" applyAlignment="1" applyProtection="1">
      <alignment horizontal="center" vertical="center" wrapText="1"/>
    </xf>
    <xf numFmtId="0" fontId="5" fillId="0" borderId="56" xfId="0" applyFont="1" applyFill="1" applyBorder="1" applyAlignment="1" applyProtection="1">
      <alignment horizontal="center" vertical="center" wrapText="1"/>
    </xf>
    <xf numFmtId="0" fontId="5" fillId="0" borderId="88" xfId="0" applyFont="1" applyFill="1" applyBorder="1" applyAlignment="1" applyProtection="1">
      <alignment horizontal="center" vertical="center" wrapText="1"/>
    </xf>
    <xf numFmtId="0" fontId="7" fillId="0" borderId="0" xfId="0" applyFont="1" applyFill="1" applyBorder="1" applyAlignment="1">
      <alignment horizontal="center" vertical="center"/>
    </xf>
    <xf numFmtId="0" fontId="1" fillId="2" borderId="0" xfId="0" applyFont="1" applyFill="1" applyBorder="1" applyAlignment="1">
      <alignment horizontal="center"/>
    </xf>
    <xf numFmtId="0" fontId="18"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13" fillId="0" borderId="0" xfId="0" applyFont="1" applyAlignment="1">
      <alignment horizontal="center"/>
    </xf>
    <xf numFmtId="0" fontId="1" fillId="15" borderId="0" xfId="0" applyFont="1" applyFill="1" applyAlignment="1">
      <alignment horizontal="center"/>
    </xf>
    <xf numFmtId="0" fontId="46" fillId="0" borderId="0" xfId="0" applyFont="1" applyAlignment="1">
      <alignment horizontal="center"/>
    </xf>
    <xf numFmtId="0" fontId="4" fillId="9" borderId="132" xfId="0" applyFont="1" applyFill="1" applyBorder="1" applyAlignment="1" applyProtection="1">
      <alignment horizontal="center" vertical="center"/>
      <protection locked="0"/>
    </xf>
    <xf numFmtId="0" fontId="4" fillId="9" borderId="133" xfId="0" applyFont="1" applyFill="1" applyBorder="1" applyAlignment="1" applyProtection="1">
      <alignment horizontal="center" vertical="center"/>
      <protection locked="0"/>
    </xf>
    <xf numFmtId="0" fontId="4" fillId="9" borderId="134" xfId="0" applyFont="1" applyFill="1" applyBorder="1" applyAlignment="1" applyProtection="1">
      <alignment horizontal="center" vertical="center"/>
      <protection locked="0"/>
    </xf>
    <xf numFmtId="0" fontId="4" fillId="7" borderId="132" xfId="0" applyFont="1" applyFill="1" applyBorder="1" applyAlignment="1" applyProtection="1">
      <alignment horizontal="center" vertical="center" wrapText="1"/>
      <protection locked="0"/>
    </xf>
    <xf numFmtId="0" fontId="4" fillId="7" borderId="133" xfId="0" applyFont="1" applyFill="1" applyBorder="1" applyAlignment="1" applyProtection="1">
      <alignment horizontal="center" vertical="center" wrapText="1"/>
      <protection locked="0"/>
    </xf>
    <xf numFmtId="0" fontId="4" fillId="7" borderId="134" xfId="0" applyFont="1" applyFill="1" applyBorder="1" applyAlignment="1" applyProtection="1">
      <alignment horizontal="center" vertical="center" wrapText="1"/>
      <protection locked="0"/>
    </xf>
    <xf numFmtId="0" fontId="1" fillId="11" borderId="0" xfId="0" applyFont="1" applyFill="1" applyAlignment="1">
      <alignment horizontal="center"/>
    </xf>
    <xf numFmtId="0" fontId="1" fillId="4" borderId="0" xfId="0" applyFont="1" applyFill="1" applyAlignment="1">
      <alignment horizontal="center"/>
    </xf>
    <xf numFmtId="0" fontId="0" fillId="11" borderId="35" xfId="0" applyFill="1" applyBorder="1" applyAlignment="1">
      <alignment horizontal="left"/>
    </xf>
    <xf numFmtId="0" fontId="0" fillId="11" borderId="35" xfId="0" applyFill="1" applyBorder="1" applyAlignment="1">
      <alignment horizontal="center"/>
    </xf>
    <xf numFmtId="0" fontId="1" fillId="0" borderId="23" xfId="0" applyFont="1" applyBorder="1" applyAlignment="1">
      <alignment horizontal="center"/>
    </xf>
    <xf numFmtId="0" fontId="1" fillId="0" borderId="0" xfId="0" applyFont="1" applyBorder="1" applyAlignment="1">
      <alignment horizontal="center"/>
    </xf>
    <xf numFmtId="0" fontId="5" fillId="0" borderId="0" xfId="0" applyFont="1" applyFill="1" applyBorder="1" applyAlignment="1">
      <alignment horizontal="center" vertical="center"/>
    </xf>
    <xf numFmtId="0" fontId="1" fillId="13" borderId="35" xfId="0" applyFont="1" applyFill="1" applyBorder="1" applyAlignment="1">
      <alignment horizontal="center"/>
    </xf>
    <xf numFmtId="0" fontId="4" fillId="7" borderId="40" xfId="0" applyFont="1" applyFill="1" applyBorder="1" applyAlignment="1" applyProtection="1">
      <alignment horizontal="center" vertical="center"/>
      <protection locked="0"/>
    </xf>
    <xf numFmtId="0" fontId="4" fillId="7" borderId="41" xfId="0" applyFont="1" applyFill="1" applyBorder="1" applyAlignment="1" applyProtection="1">
      <alignment horizontal="center" vertical="center"/>
      <protection locked="0"/>
    </xf>
    <xf numFmtId="0" fontId="4" fillId="7" borderId="42" xfId="0" applyFont="1" applyFill="1" applyBorder="1" applyAlignment="1" applyProtection="1">
      <alignment horizontal="center" vertical="center"/>
      <protection locked="0"/>
    </xf>
    <xf numFmtId="0" fontId="4" fillId="6" borderId="67" xfId="0" applyFont="1" applyFill="1" applyBorder="1" applyAlignment="1" applyProtection="1">
      <alignment horizontal="center" vertical="center" wrapText="1"/>
      <protection locked="0"/>
    </xf>
    <xf numFmtId="0" fontId="4" fillId="6" borderId="41" xfId="0" applyFont="1" applyFill="1" applyBorder="1" applyAlignment="1" applyProtection="1">
      <alignment horizontal="center" vertical="center" wrapText="1"/>
      <protection locked="0"/>
    </xf>
    <xf numFmtId="0" fontId="4" fillId="6" borderId="42" xfId="0" applyFont="1" applyFill="1" applyBorder="1" applyAlignment="1" applyProtection="1">
      <alignment horizontal="center" vertical="center" wrapText="1"/>
      <protection locked="0"/>
    </xf>
    <xf numFmtId="0" fontId="13" fillId="0" borderId="37" xfId="0" applyFont="1" applyBorder="1" applyAlignment="1">
      <alignment horizontal="center"/>
    </xf>
    <xf numFmtId="0" fontId="1" fillId="8" borderId="35" xfId="0" applyFont="1" applyFill="1" applyBorder="1" applyAlignment="1">
      <alignment horizontal="center"/>
    </xf>
    <xf numFmtId="0" fontId="1" fillId="0" borderId="34" xfId="0" applyFont="1" applyBorder="1" applyAlignment="1">
      <alignment horizontal="center"/>
    </xf>
    <xf numFmtId="0" fontId="1" fillId="0" borderId="68" xfId="0" applyFont="1" applyBorder="1" applyAlignment="1">
      <alignment horizontal="center"/>
    </xf>
    <xf numFmtId="2" fontId="5" fillId="6" borderId="47" xfId="0" applyNumberFormat="1" applyFont="1" applyFill="1" applyBorder="1" applyAlignment="1">
      <alignment horizontal="center" vertical="center"/>
    </xf>
    <xf numFmtId="2" fontId="5" fillId="6" borderId="50" xfId="0" applyNumberFormat="1" applyFont="1" applyFill="1" applyBorder="1" applyAlignment="1">
      <alignment horizontal="center" vertical="center"/>
    </xf>
    <xf numFmtId="0" fontId="4" fillId="6" borderId="46" xfId="0" applyFont="1" applyFill="1" applyBorder="1" applyAlignment="1" applyProtection="1">
      <alignment horizontal="center" vertical="center" wrapText="1"/>
      <protection locked="0"/>
    </xf>
    <xf numFmtId="0" fontId="4" fillId="6" borderId="48" xfId="0" applyFont="1" applyFill="1" applyBorder="1" applyAlignment="1" applyProtection="1">
      <alignment horizontal="center" vertical="center" wrapText="1"/>
      <protection locked="0"/>
    </xf>
    <xf numFmtId="0" fontId="4" fillId="7" borderId="43" xfId="0" applyFont="1" applyFill="1" applyBorder="1" applyAlignment="1" applyProtection="1">
      <alignment horizontal="center" vertical="center"/>
      <protection locked="0"/>
    </xf>
    <xf numFmtId="0" fontId="4" fillId="7" borderId="46" xfId="0" applyFont="1" applyFill="1" applyBorder="1" applyAlignment="1" applyProtection="1">
      <alignment horizontal="center" vertical="center"/>
      <protection locked="0"/>
    </xf>
    <xf numFmtId="2" fontId="5" fillId="7" borderId="45" xfId="0" applyNumberFormat="1" applyFont="1" applyFill="1" applyBorder="1" applyAlignment="1">
      <alignment horizontal="center" vertical="center"/>
    </xf>
    <xf numFmtId="2" fontId="5" fillId="7" borderId="47" xfId="0" applyNumberFormat="1" applyFont="1" applyFill="1" applyBorder="1" applyAlignment="1">
      <alignment horizontal="center" vertical="center"/>
    </xf>
    <xf numFmtId="0" fontId="27" fillId="3" borderId="0" xfId="0" applyFont="1" applyFill="1" applyBorder="1" applyAlignment="1">
      <alignment horizontal="center" vertical="center"/>
    </xf>
    <xf numFmtId="0" fontId="3" fillId="0" borderId="0" xfId="0" applyFont="1" applyAlignment="1">
      <alignment horizontal="center"/>
    </xf>
    <xf numFmtId="0" fontId="18" fillId="0" borderId="0" xfId="0" applyFont="1" applyAlignment="1">
      <alignment horizontal="center"/>
    </xf>
    <xf numFmtId="0" fontId="18" fillId="0" borderId="37" xfId="0" applyFont="1" applyBorder="1" applyAlignment="1">
      <alignment horizontal="center"/>
    </xf>
    <xf numFmtId="0" fontId="13" fillId="0" borderId="0" xfId="0" applyFont="1" applyBorder="1" applyAlignment="1">
      <alignment horizontal="center"/>
    </xf>
    <xf numFmtId="0" fontId="4" fillId="12" borderId="51" xfId="0" applyFont="1" applyFill="1" applyBorder="1" applyAlignment="1" applyProtection="1">
      <alignment horizontal="center" vertical="center" wrapText="1"/>
      <protection locked="0"/>
    </xf>
    <xf numFmtId="0" fontId="4" fillId="12" borderId="53" xfId="0" applyFont="1" applyFill="1" applyBorder="1" applyAlignment="1" applyProtection="1">
      <alignment horizontal="center" vertical="center" wrapText="1"/>
      <protection locked="0"/>
    </xf>
    <xf numFmtId="0" fontId="4" fillId="12" borderId="55" xfId="0" applyFont="1" applyFill="1" applyBorder="1" applyAlignment="1" applyProtection="1">
      <alignment horizontal="center" vertical="center" wrapText="1"/>
      <protection locked="0"/>
    </xf>
    <xf numFmtId="0" fontId="4" fillId="9" borderId="51" xfId="0" applyFont="1" applyFill="1" applyBorder="1" applyAlignment="1" applyProtection="1">
      <alignment horizontal="center" vertical="center"/>
      <protection locked="0"/>
    </xf>
    <xf numFmtId="0" fontId="4" fillId="9" borderId="53" xfId="0" applyFont="1" applyFill="1" applyBorder="1" applyAlignment="1" applyProtection="1">
      <alignment horizontal="center" vertical="center"/>
      <protection locked="0"/>
    </xf>
    <xf numFmtId="0" fontId="4" fillId="9" borderId="77" xfId="0" applyFont="1" applyFill="1" applyBorder="1" applyAlignment="1" applyProtection="1">
      <alignment horizontal="center" vertical="center"/>
      <protection locked="0"/>
    </xf>
    <xf numFmtId="0" fontId="3" fillId="0" borderId="0" xfId="0" applyFont="1" applyBorder="1" applyAlignment="1">
      <alignment horizontal="center"/>
    </xf>
    <xf numFmtId="0" fontId="4" fillId="9" borderId="1" xfId="0" applyFont="1" applyFill="1" applyBorder="1" applyAlignment="1" applyProtection="1">
      <alignment horizontal="center" vertical="center" textRotation="45"/>
      <protection locked="0"/>
    </xf>
    <xf numFmtId="0" fontId="20" fillId="9" borderId="1" xfId="0" applyFont="1" applyFill="1" applyBorder="1" applyAlignment="1" applyProtection="1">
      <alignment horizontal="center" vertical="center" textRotation="45"/>
      <protection locked="0"/>
    </xf>
    <xf numFmtId="0" fontId="21" fillId="0" borderId="79" xfId="0" applyFont="1" applyBorder="1" applyAlignment="1">
      <alignment horizontal="center"/>
    </xf>
    <xf numFmtId="0" fontId="4" fillId="12" borderId="1" xfId="0" applyFont="1" applyFill="1" applyBorder="1" applyAlignment="1" applyProtection="1">
      <alignment horizontal="center" vertical="center" textRotation="45"/>
      <protection locked="0"/>
    </xf>
    <xf numFmtId="0" fontId="20" fillId="12" borderId="1" xfId="0" applyFont="1" applyFill="1" applyBorder="1" applyAlignment="1" applyProtection="1">
      <alignment horizontal="center" vertical="center" textRotation="45"/>
      <protection locked="0"/>
    </xf>
    <xf numFmtId="0" fontId="20" fillId="12" borderId="32" xfId="0" applyFont="1" applyFill="1" applyBorder="1" applyAlignment="1" applyProtection="1">
      <alignment horizontal="center" vertical="center" textRotation="45"/>
      <protection locked="0"/>
    </xf>
    <xf numFmtId="0" fontId="13" fillId="0" borderId="37" xfId="0" applyFont="1" applyBorder="1" applyAlignment="1">
      <alignment horizontal="center" vertical="center"/>
    </xf>
    <xf numFmtId="0" fontId="24" fillId="17" borderId="89" xfId="0" applyFont="1" applyFill="1" applyBorder="1" applyAlignment="1">
      <alignment horizontal="left" wrapText="1"/>
    </xf>
    <xf numFmtId="0" fontId="24" fillId="17" borderId="90" xfId="0" applyFont="1" applyFill="1" applyBorder="1" applyAlignment="1">
      <alignment horizontal="left" wrapText="1"/>
    </xf>
    <xf numFmtId="0" fontId="24" fillId="17" borderId="91" xfId="0" applyFont="1" applyFill="1" applyBorder="1" applyAlignment="1">
      <alignment horizontal="left" wrapText="1"/>
    </xf>
    <xf numFmtId="0" fontId="24" fillId="17" borderId="94" xfId="0" applyFont="1" applyFill="1" applyBorder="1" applyAlignment="1">
      <alignment horizontal="left" wrapText="1"/>
    </xf>
    <xf numFmtId="0" fontId="24" fillId="17" borderId="95" xfId="0" applyFont="1" applyFill="1" applyBorder="1" applyAlignment="1">
      <alignment horizontal="left" wrapText="1"/>
    </xf>
    <xf numFmtId="0" fontId="24" fillId="17" borderId="96" xfId="0" applyFont="1" applyFill="1" applyBorder="1" applyAlignment="1">
      <alignment horizontal="left" wrapText="1"/>
    </xf>
    <xf numFmtId="0" fontId="4" fillId="7" borderId="101" xfId="0" applyFont="1" applyFill="1" applyBorder="1" applyAlignment="1" applyProtection="1">
      <alignment horizontal="center" vertical="center" wrapText="1"/>
      <protection locked="0"/>
    </xf>
    <xf numFmtId="0" fontId="4" fillId="7" borderId="102" xfId="0" applyFont="1" applyFill="1" applyBorder="1" applyAlignment="1" applyProtection="1">
      <alignment horizontal="center" vertical="center" wrapText="1"/>
      <protection locked="0"/>
    </xf>
    <xf numFmtId="0" fontId="21" fillId="0" borderId="89" xfId="0" applyFont="1" applyBorder="1" applyAlignment="1">
      <alignment horizontal="center"/>
    </xf>
    <xf numFmtId="0" fontId="21" fillId="0" borderId="90" xfId="0" applyFont="1" applyBorder="1" applyAlignment="1">
      <alignment horizontal="center"/>
    </xf>
    <xf numFmtId="0" fontId="21" fillId="0" borderId="91" xfId="0" applyFont="1" applyBorder="1" applyAlignment="1">
      <alignment horizontal="center"/>
    </xf>
    <xf numFmtId="0" fontId="4" fillId="9" borderId="100" xfId="0" applyFont="1" applyFill="1" applyBorder="1" applyAlignment="1" applyProtection="1">
      <alignment horizontal="center" vertical="center"/>
      <protection locked="0"/>
    </xf>
    <xf numFmtId="0" fontId="4" fillId="9" borderId="101" xfId="0" applyFont="1" applyFill="1" applyBorder="1" applyAlignment="1" applyProtection="1">
      <alignment horizontal="center" vertical="center"/>
      <protection locked="0"/>
    </xf>
    <xf numFmtId="0" fontId="4" fillId="9" borderId="102" xfId="0" applyFont="1" applyFill="1" applyBorder="1" applyAlignment="1" applyProtection="1">
      <alignment horizontal="center" vertical="center"/>
      <protection locked="0"/>
    </xf>
    <xf numFmtId="0" fontId="0" fillId="2" borderId="0" xfId="0" applyFill="1" applyAlignment="1">
      <alignment horizontal="center" vertical="center"/>
    </xf>
    <xf numFmtId="0" fontId="0" fillId="2" borderId="0" xfId="0" applyFill="1" applyProtection="1"/>
    <xf numFmtId="0" fontId="48" fillId="2" borderId="0" xfId="0" applyFont="1" applyFill="1" applyProtection="1"/>
    <xf numFmtId="0" fontId="49" fillId="2" borderId="0" xfId="0" applyFont="1" applyFill="1" applyProtection="1"/>
    <xf numFmtId="0" fontId="27" fillId="3" borderId="0" xfId="0" applyFont="1" applyFill="1" applyBorder="1" applyAlignment="1" applyProtection="1">
      <alignment horizontal="center" vertical="center"/>
      <protection locked="0"/>
    </xf>
    <xf numFmtId="0" fontId="21" fillId="20" borderId="35" xfId="0" applyFont="1" applyFill="1" applyBorder="1" applyAlignment="1">
      <alignment horizontal="center"/>
    </xf>
    <xf numFmtId="0" fontId="21" fillId="20" borderId="105" xfId="0" applyFont="1" applyFill="1" applyBorder="1" applyAlignment="1">
      <alignment horizontal="center"/>
    </xf>
    <xf numFmtId="0" fontId="21" fillId="20" borderId="127" xfId="0" applyFont="1" applyFill="1" applyBorder="1" applyAlignment="1">
      <alignment horizontal="center"/>
    </xf>
    <xf numFmtId="0" fontId="21" fillId="20" borderId="106" xfId="0" applyFont="1" applyFill="1" applyBorder="1" applyAlignment="1">
      <alignment horizontal="center"/>
    </xf>
    <xf numFmtId="0" fontId="21" fillId="20" borderId="130" xfId="0" applyFont="1" applyFill="1" applyBorder="1" applyAlignment="1">
      <alignment horizontal="center"/>
    </xf>
    <xf numFmtId="0" fontId="50" fillId="3" borderId="0" xfId="0" applyFont="1" applyFill="1" applyBorder="1" applyAlignment="1">
      <alignment horizontal="center" vertical="center" wrapText="1"/>
    </xf>
    <xf numFmtId="0" fontId="43" fillId="3" borderId="0" xfId="0" applyFont="1" applyFill="1" applyBorder="1" applyAlignment="1">
      <alignment horizontal="center" vertical="center" wrapText="1"/>
    </xf>
    <xf numFmtId="0" fontId="50" fillId="3" borderId="0" xfId="0" applyFont="1" applyFill="1" applyBorder="1" applyAlignment="1">
      <alignment horizontal="center" vertical="center"/>
    </xf>
    <xf numFmtId="0" fontId="50" fillId="3" borderId="0" xfId="0" applyFont="1" applyFill="1" applyBorder="1" applyAlignment="1" applyProtection="1">
      <alignment horizontal="center" vertical="center"/>
      <protection locked="0"/>
    </xf>
    <xf numFmtId="0" fontId="48" fillId="0" borderId="38" xfId="0" applyFont="1" applyBorder="1" applyAlignment="1">
      <alignment horizontal="center"/>
    </xf>
    <xf numFmtId="0" fontId="48" fillId="0" borderId="38" xfId="0" applyFont="1" applyBorder="1" applyAlignment="1"/>
    <xf numFmtId="0" fontId="0" fillId="0" borderId="38" xfId="0" applyFont="1" applyBorder="1" applyAlignment="1"/>
    <xf numFmtId="0" fontId="0" fillId="0" borderId="0" xfId="0" applyAlignment="1">
      <alignment vertical="top"/>
    </xf>
    <xf numFmtId="0" fontId="5" fillId="2" borderId="0" xfId="0" applyFont="1" applyFill="1" applyBorder="1" applyAlignment="1"/>
    <xf numFmtId="0" fontId="5" fillId="2" borderId="0" xfId="0" applyFont="1" applyFill="1" applyBorder="1" applyAlignment="1">
      <alignment horizontal="left"/>
    </xf>
  </cellXfs>
  <cellStyles count="5">
    <cellStyle name="Comma 2" xfId="1"/>
    <cellStyle name="Currency 2" xfId="3"/>
    <cellStyle name="Moneda" xfId="4" builtinId="4"/>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Año Base: Consumo Eléctrico</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Electricidad!$E$6</c:f>
              <c:strCache>
                <c:ptCount val="1"/>
                <c:pt idx="0">
                  <c:v>Consumo (kWh)</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Electricidad!$D$7:$D$18</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Electricidad!$E$7:$E$18</c:f>
              <c:numCache>
                <c:formatCode>0</c:formatCode>
                <c:ptCount val="12"/>
              </c:numCache>
            </c:numRef>
          </c:val>
          <c:extLst xmlns:c16r2="http://schemas.microsoft.com/office/drawing/2015/06/chart">
            <c:ext xmlns:c16="http://schemas.microsoft.com/office/drawing/2014/chart" uri="{C3380CC4-5D6E-409C-BE32-E72D297353CC}">
              <c16:uniqueId val="{00000000-31B0-48CB-A373-B04AC7AEA577}"/>
            </c:ext>
          </c:extLst>
        </c:ser>
        <c:dLbls>
          <c:dLblPos val="inEnd"/>
          <c:showLegendKey val="0"/>
          <c:showVal val="1"/>
          <c:showCatName val="0"/>
          <c:showSerName val="0"/>
          <c:showPercent val="0"/>
          <c:showBubbleSize val="0"/>
        </c:dLbls>
        <c:gapWidth val="65"/>
        <c:axId val="233360120"/>
        <c:axId val="233359728"/>
      </c:barChart>
      <c:catAx>
        <c:axId val="2333601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Mes</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33359728"/>
        <c:crosses val="autoZero"/>
        <c:auto val="1"/>
        <c:lblAlgn val="ctr"/>
        <c:lblOffset val="100"/>
        <c:noMultiLvlLbl val="0"/>
      </c:catAx>
      <c:valAx>
        <c:axId val="2333597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AR"/>
                  <a:t>kWh</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0" sourceLinked="1"/>
        <c:majorTickMark val="none"/>
        <c:minorTickMark val="none"/>
        <c:tickLblPos val="nextTo"/>
        <c:crossAx val="233360120"/>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000000000000711" l="0.70000000000000095" r="0.70000000000000095" t="0.750000000000007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Toneladas de CO</a:t>
            </a:r>
            <a:r>
              <a:rPr lang="en-US" baseline="-25000"/>
              <a:t>2</a:t>
            </a:r>
            <a:r>
              <a:rPr lang="en-US"/>
              <a:t> equivalente: Gasolina</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dLbl>
              <c:idx val="0"/>
              <c:layout/>
              <c:tx>
                <c:rich>
                  <a:bodyPr rot="0" spcFirstLastPara="1" vertOverflow="clip" horzOverflow="clip"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fld id="{BD2A1355-354E-41F5-BA8E-BD326AA42EE0}" type="VALUE">
                      <a:rPr lang="en-US"/>
                      <a:pPr>
                        <a:defRPr/>
                      </a:pPr>
                      <a:t>[VALOR]</a:t>
                    </a:fld>
                    <a:r>
                      <a:rPr lang="en-US"/>
                      <a:t>3</a:t>
                    </a:r>
                  </a:p>
                </c:rich>
              </c:tx>
              <c:spPr>
                <a:solidFill>
                  <a:schemeClr val="dk1">
                    <a:lumMod val="65000"/>
                    <a:lumOff val="35000"/>
                    <a:alpha val="75000"/>
                  </a:schemeClr>
                </a:solid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E3-4E17-8FE4-BAB8AE46C1A4}"/>
                </c:ext>
                <c:ext xmlns:c15="http://schemas.microsoft.com/office/drawing/2012/chart" uri="{CE6537A1-D6FC-4f65-9D91-7224C49458BB}">
                  <c15:spPr xmlns:c15="http://schemas.microsoft.com/office/drawing/2012/chart">
                    <a:prstGeom prst="rect">
                      <a:avLst/>
                    </a:prstGeom>
                    <a:noFill/>
                    <a:ln>
                      <a:noFill/>
                    </a:ln>
                  </c15:spPr>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Combustibles!$M$19:$M$20</c:f>
              <c:strCache>
                <c:ptCount val="2"/>
                <c:pt idx="0">
                  <c:v>Año base</c:v>
                </c:pt>
                <c:pt idx="1">
                  <c:v>Año actual</c:v>
                </c:pt>
              </c:strCache>
            </c:strRef>
          </c:cat>
          <c:val>
            <c:numRef>
              <c:f>Combustibles!$N$19:$N$20</c:f>
              <c:numCache>
                <c:formatCode>0.0</c:formatCode>
                <c:ptCount val="2"/>
                <c:pt idx="0" formatCode="0.00">
                  <c:v>0</c:v>
                </c:pt>
                <c:pt idx="1">
                  <c:v>0</c:v>
                </c:pt>
              </c:numCache>
            </c:numRef>
          </c:val>
          <c:extLst xmlns:c16r2="http://schemas.microsoft.com/office/drawing/2015/06/chart">
            <c:ext xmlns:c16="http://schemas.microsoft.com/office/drawing/2014/chart" uri="{C3380CC4-5D6E-409C-BE32-E72D297353CC}">
              <c16:uniqueId val="{00000000-F7E3-4E17-8FE4-BAB8AE46C1A4}"/>
            </c:ext>
          </c:extLst>
        </c:ser>
        <c:dLbls>
          <c:dLblPos val="inEnd"/>
          <c:showLegendKey val="0"/>
          <c:showVal val="1"/>
          <c:showCatName val="0"/>
          <c:showSerName val="0"/>
          <c:showPercent val="0"/>
          <c:showBubbleSize val="0"/>
        </c:dLbls>
        <c:gapWidth val="65"/>
        <c:axId val="298247704"/>
        <c:axId val="298248096"/>
      </c:barChart>
      <c:catAx>
        <c:axId val="2982477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8248096"/>
        <c:crosses val="autoZero"/>
        <c:auto val="1"/>
        <c:lblAlgn val="ctr"/>
        <c:lblOffset val="100"/>
        <c:noMultiLvlLbl val="0"/>
      </c:catAx>
      <c:valAx>
        <c:axId val="2982480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extTo"/>
        <c:crossAx val="29824770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Toneladas de CO</a:t>
            </a:r>
            <a:r>
              <a:rPr lang="en-US" baseline="-25000"/>
              <a:t>2</a:t>
            </a:r>
            <a:r>
              <a:rPr lang="en-US"/>
              <a:t> equivalente: Diesel</a:t>
            </a:r>
          </a:p>
          <a:p>
            <a:pPr>
              <a:defRPr/>
            </a:pPr>
            <a:endParaRPr lang="en-US"/>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Combustibles!$P$19:$P$20</c:f>
              <c:strCache>
                <c:ptCount val="2"/>
                <c:pt idx="0">
                  <c:v>Año base</c:v>
                </c:pt>
                <c:pt idx="1">
                  <c:v>Año actual</c:v>
                </c:pt>
              </c:strCache>
            </c:strRef>
          </c:cat>
          <c:val>
            <c:numRef>
              <c:f>Combustibles!$Q$19:$Q$20</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B16D-403D-8AA6-BD017E789D77}"/>
            </c:ext>
          </c:extLst>
        </c:ser>
        <c:dLbls>
          <c:dLblPos val="inEnd"/>
          <c:showLegendKey val="0"/>
          <c:showVal val="1"/>
          <c:showCatName val="0"/>
          <c:showSerName val="0"/>
          <c:showPercent val="0"/>
          <c:showBubbleSize val="0"/>
        </c:dLbls>
        <c:gapWidth val="65"/>
        <c:axId val="298248880"/>
        <c:axId val="298249272"/>
      </c:barChart>
      <c:catAx>
        <c:axId val="2982488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8249272"/>
        <c:crosses val="autoZero"/>
        <c:auto val="1"/>
        <c:lblAlgn val="ctr"/>
        <c:lblOffset val="100"/>
        <c:noMultiLvlLbl val="0"/>
      </c:catAx>
      <c:valAx>
        <c:axId val="2982492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29824888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Gasto en colones: Gasolina</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Combustibles!$M$39:$M$40</c:f>
              <c:strCache>
                <c:ptCount val="2"/>
                <c:pt idx="0">
                  <c:v>Año base</c:v>
                </c:pt>
                <c:pt idx="1">
                  <c:v>Año actual</c:v>
                </c:pt>
              </c:strCache>
            </c:strRef>
          </c:cat>
          <c:val>
            <c:numRef>
              <c:f>Combustibles!$N$39:$N$40</c:f>
              <c:numCache>
                <c:formatCode>_([$CRC]\ * #,##0.00_);_([$CRC]\ * \(#,##0.00\);_([$CRC]\ * "-"??_);_(@_)</c:formatCode>
                <c:ptCount val="2"/>
                <c:pt idx="0">
                  <c:v>0</c:v>
                </c:pt>
                <c:pt idx="1">
                  <c:v>0</c:v>
                </c:pt>
              </c:numCache>
            </c:numRef>
          </c:val>
          <c:extLst xmlns:c16r2="http://schemas.microsoft.com/office/drawing/2015/06/chart">
            <c:ext xmlns:c16="http://schemas.microsoft.com/office/drawing/2014/chart" uri="{C3380CC4-5D6E-409C-BE32-E72D297353CC}">
              <c16:uniqueId val="{00000000-E14C-43EB-A03F-9E3667366247}"/>
            </c:ext>
          </c:extLst>
        </c:ser>
        <c:dLbls>
          <c:dLblPos val="inEnd"/>
          <c:showLegendKey val="0"/>
          <c:showVal val="1"/>
          <c:showCatName val="0"/>
          <c:showSerName val="0"/>
          <c:showPercent val="0"/>
          <c:showBubbleSize val="0"/>
        </c:dLbls>
        <c:gapWidth val="65"/>
        <c:axId val="298213600"/>
        <c:axId val="298213208"/>
      </c:barChart>
      <c:catAx>
        <c:axId val="2982136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8213208"/>
        <c:crosses val="autoZero"/>
        <c:auto val="1"/>
        <c:lblAlgn val="ctr"/>
        <c:lblOffset val="100"/>
        <c:noMultiLvlLbl val="0"/>
      </c:catAx>
      <c:valAx>
        <c:axId val="2982132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CRC]\ * #,##0.00_);_([$CRC]\ * \(#,##0.00\);_([$CRC]\ * &quot;-&quot;??_);_(@_)" sourceLinked="1"/>
        <c:majorTickMark val="none"/>
        <c:minorTickMark val="none"/>
        <c:tickLblPos val="nextTo"/>
        <c:crossAx val="29821360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Gasto en colones: Diesel</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Combustibles!$P$39:$P$40</c:f>
              <c:strCache>
                <c:ptCount val="2"/>
                <c:pt idx="0">
                  <c:v>Año base</c:v>
                </c:pt>
                <c:pt idx="1">
                  <c:v>Año actual</c:v>
                </c:pt>
              </c:strCache>
            </c:strRef>
          </c:cat>
          <c:val>
            <c:numRef>
              <c:f>Combustibles!$Q$39:$Q$40</c:f>
              <c:numCache>
                <c:formatCode>_([$CRC]\ * #,##0.00_);_([$CRC]\ * \(#,##0.00\);_([$CRC]\ * "-"??_);_(@_)</c:formatCode>
                <c:ptCount val="2"/>
                <c:pt idx="0">
                  <c:v>0</c:v>
                </c:pt>
                <c:pt idx="1">
                  <c:v>0</c:v>
                </c:pt>
              </c:numCache>
            </c:numRef>
          </c:val>
          <c:extLst xmlns:c16r2="http://schemas.microsoft.com/office/drawing/2015/06/chart">
            <c:ext xmlns:c16="http://schemas.microsoft.com/office/drawing/2014/chart" uri="{C3380CC4-5D6E-409C-BE32-E72D297353CC}">
              <c16:uniqueId val="{00000000-FBAE-4253-AD57-FBCE7DB4D760}"/>
            </c:ext>
          </c:extLst>
        </c:ser>
        <c:dLbls>
          <c:dLblPos val="inEnd"/>
          <c:showLegendKey val="0"/>
          <c:showVal val="1"/>
          <c:showCatName val="0"/>
          <c:showSerName val="0"/>
          <c:showPercent val="0"/>
          <c:showBubbleSize val="0"/>
        </c:dLbls>
        <c:gapWidth val="65"/>
        <c:axId val="299278344"/>
        <c:axId val="299278736"/>
      </c:barChart>
      <c:catAx>
        <c:axId val="2992783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9278736"/>
        <c:crosses val="autoZero"/>
        <c:auto val="1"/>
        <c:lblAlgn val="ctr"/>
        <c:lblOffset val="100"/>
        <c:noMultiLvlLbl val="0"/>
      </c:catAx>
      <c:valAx>
        <c:axId val="2992787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CRC]\ * #,##0.00_);_([$CRC]\ * \(#,##0.00\);_([$CRC]\ * &quot;-&quot;??_);_(@_)" sourceLinked="1"/>
        <c:majorTickMark val="none"/>
        <c:minorTickMark val="none"/>
        <c:tickLblPos val="nextTo"/>
        <c:crossAx val="29927834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R"/>
              <a:t>Comparativo mensual (CO</a:t>
            </a:r>
            <a:r>
              <a:rPr lang="es-CR" baseline="-25000"/>
              <a:t>2e</a:t>
            </a:r>
            <a:r>
              <a:rPr lang="es-CR"/>
              <a:t>)</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Combustibles!$G$66</c:f>
              <c:strCache>
                <c:ptCount val="1"/>
                <c:pt idx="0">
                  <c:v>Año Base (CO2e)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Combustibles!$F$67:$F$79</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Combustibles!$G$67:$G$79</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74EE-4DC7-8A3B-5FE69AB45E5B}"/>
            </c:ext>
          </c:extLst>
        </c:ser>
        <c:ser>
          <c:idx val="1"/>
          <c:order val="1"/>
          <c:tx>
            <c:strRef>
              <c:f>Combustibles!$H$66</c:f>
              <c:strCache>
                <c:ptCount val="1"/>
                <c:pt idx="0">
                  <c:v>Año Actual (CO2e)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Combustibles!$F$67:$F$79</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Combustibles!$H$67:$H$79</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74EE-4DC7-8A3B-5FE69AB45E5B}"/>
            </c:ext>
          </c:extLst>
        </c:ser>
        <c:dLbls>
          <c:dLblPos val="inEnd"/>
          <c:showLegendKey val="0"/>
          <c:showVal val="1"/>
          <c:showCatName val="0"/>
          <c:showSerName val="0"/>
          <c:showPercent val="0"/>
          <c:showBubbleSize val="0"/>
        </c:dLbls>
        <c:gapWidth val="65"/>
        <c:axId val="299279520"/>
        <c:axId val="299279912"/>
      </c:barChart>
      <c:catAx>
        <c:axId val="2992795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9279912"/>
        <c:crosses val="autoZero"/>
        <c:auto val="1"/>
        <c:lblAlgn val="ctr"/>
        <c:lblOffset val="100"/>
        <c:noMultiLvlLbl val="0"/>
      </c:catAx>
      <c:valAx>
        <c:axId val="2992799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99279520"/>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s-CR" sz="1400"/>
              <a:t>Año base uso de combustible: Ton mensuales de CO</a:t>
            </a:r>
            <a:r>
              <a:rPr lang="es-CR" sz="1400" baseline="-25000"/>
              <a:t>2e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Combustibles!$M$70:$M$81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Combustibles!$AA$70:$AA$81</c:f>
              <c:numCache>
                <c:formatCode>0.0000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810E-4C50-8624-BCA9723A48A4}"/>
            </c:ext>
          </c:extLst>
        </c:ser>
        <c:dLbls>
          <c:dLblPos val="inEnd"/>
          <c:showLegendKey val="0"/>
          <c:showVal val="1"/>
          <c:showCatName val="0"/>
          <c:showSerName val="0"/>
          <c:showPercent val="0"/>
          <c:showBubbleSize val="0"/>
        </c:dLbls>
        <c:gapWidth val="65"/>
        <c:axId val="299280696"/>
        <c:axId val="299281088"/>
      </c:barChart>
      <c:catAx>
        <c:axId val="299280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9281088"/>
        <c:crosses val="autoZero"/>
        <c:auto val="1"/>
        <c:lblAlgn val="ctr"/>
        <c:lblOffset val="100"/>
        <c:noMultiLvlLbl val="0"/>
      </c:catAx>
      <c:valAx>
        <c:axId val="299281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00" sourceLinked="1"/>
        <c:majorTickMark val="none"/>
        <c:minorTickMark val="none"/>
        <c:tickLblPos val="nextTo"/>
        <c:crossAx val="29928069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R" sz="1400"/>
              <a:t>Año</a:t>
            </a:r>
            <a:r>
              <a:rPr lang="es-CR" sz="1400" baseline="0"/>
              <a:t> actual uso de combustible: Ton mensuales de CO</a:t>
            </a:r>
            <a:r>
              <a:rPr lang="es-CR" sz="1400" baseline="-25000"/>
              <a:t>2e</a:t>
            </a:r>
          </a:p>
        </c:rich>
      </c:tx>
      <c:layout>
        <c:manualLayout>
          <c:xMode val="edge"/>
          <c:yMode val="edge"/>
          <c:x val="0.12862984423893195"/>
          <c:y val="3.307550069015808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Combustibles!$M$84:$M$95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Combustibles!$AA$84:$AA$95</c:f>
              <c:numCache>
                <c:formatCode>0.0000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498-42C2-A923-324DD9A461E5}"/>
            </c:ext>
          </c:extLst>
        </c:ser>
        <c:dLbls>
          <c:dLblPos val="inEnd"/>
          <c:showLegendKey val="0"/>
          <c:showVal val="1"/>
          <c:showCatName val="0"/>
          <c:showSerName val="0"/>
          <c:showPercent val="0"/>
          <c:showBubbleSize val="0"/>
        </c:dLbls>
        <c:gapWidth val="65"/>
        <c:axId val="299059344"/>
        <c:axId val="299059736"/>
      </c:barChart>
      <c:catAx>
        <c:axId val="2990593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9059736"/>
        <c:crosses val="autoZero"/>
        <c:auto val="1"/>
        <c:lblAlgn val="ctr"/>
        <c:lblOffset val="100"/>
        <c:noMultiLvlLbl val="0"/>
      </c:catAx>
      <c:valAx>
        <c:axId val="2990597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00" sourceLinked="1"/>
        <c:majorTickMark val="none"/>
        <c:minorTickMark val="none"/>
        <c:tickLblPos val="nextTo"/>
        <c:crossAx val="29905934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n-US"/>
              <a:t> Año Base: Consumo de agua </a:t>
            </a:r>
          </a:p>
        </c:rich>
      </c:tx>
      <c:layout/>
      <c:overlay val="0"/>
    </c:title>
    <c:autoTitleDeleted val="0"/>
    <c:plotArea>
      <c:layout/>
      <c:barChart>
        <c:barDir val="col"/>
        <c:grouping val="clustered"/>
        <c:varyColors val="0"/>
        <c:ser>
          <c:idx val="0"/>
          <c:order val="0"/>
          <c:tx>
            <c:strRef>
              <c:f>'Aguas residuales'!$F$5</c:f>
              <c:strCache>
                <c:ptCount val="1"/>
                <c:pt idx="0">
                  <c:v>m3 registrados</c:v>
                </c:pt>
              </c:strCache>
            </c:strRef>
          </c:tx>
          <c:invertIfNegative val="0"/>
          <c:cat>
            <c:strRef>
              <c:f>'Aguas residuales'!$D$6:$D$17</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'Aguas residuales'!$F$6:$F$17</c:f>
              <c:numCache>
                <c:formatCode>0</c:formatCode>
                <c:ptCount val="12"/>
              </c:numCache>
            </c:numRef>
          </c:val>
          <c:extLst xmlns:c16r2="http://schemas.microsoft.com/office/drawing/2015/06/chart">
            <c:ext xmlns:c16="http://schemas.microsoft.com/office/drawing/2014/chart" uri="{C3380CC4-5D6E-409C-BE32-E72D297353CC}">
              <c16:uniqueId val="{00000000-1E16-4013-88AE-C4125F8D3C14}"/>
            </c:ext>
          </c:extLst>
        </c:ser>
        <c:dLbls>
          <c:showLegendKey val="0"/>
          <c:showVal val="0"/>
          <c:showCatName val="0"/>
          <c:showSerName val="0"/>
          <c:showPercent val="0"/>
          <c:showBubbleSize val="0"/>
        </c:dLbls>
        <c:gapWidth val="150"/>
        <c:axId val="299060520"/>
        <c:axId val="299060912"/>
      </c:barChart>
      <c:catAx>
        <c:axId val="299060520"/>
        <c:scaling>
          <c:orientation val="minMax"/>
        </c:scaling>
        <c:delete val="0"/>
        <c:axPos val="b"/>
        <c:title>
          <c:tx>
            <c:rich>
              <a:bodyPr/>
              <a:lstStyle/>
              <a:p>
                <a:pPr>
                  <a:defRPr/>
                </a:pPr>
                <a:r>
                  <a:rPr lang="en-US"/>
                  <a:t>Mes</a:t>
                </a:r>
              </a:p>
            </c:rich>
          </c:tx>
          <c:layout/>
          <c:overlay val="0"/>
        </c:title>
        <c:numFmt formatCode="General" sourceLinked="0"/>
        <c:majorTickMark val="none"/>
        <c:minorTickMark val="none"/>
        <c:tickLblPos val="nextTo"/>
        <c:txPr>
          <a:bodyPr/>
          <a:lstStyle/>
          <a:p>
            <a:pPr>
              <a:defRPr lang="es-CR"/>
            </a:pPr>
            <a:endParaRPr lang="es-CR"/>
          </a:p>
        </c:txPr>
        <c:crossAx val="299060912"/>
        <c:crosses val="autoZero"/>
        <c:auto val="1"/>
        <c:lblAlgn val="ctr"/>
        <c:lblOffset val="100"/>
        <c:noMultiLvlLbl val="0"/>
      </c:catAx>
      <c:valAx>
        <c:axId val="299060912"/>
        <c:scaling>
          <c:orientation val="minMax"/>
        </c:scaling>
        <c:delete val="0"/>
        <c:axPos val="l"/>
        <c:majorGridlines/>
        <c:title>
          <c:tx>
            <c:rich>
              <a:bodyPr rot="-5400000" vert="horz"/>
              <a:lstStyle/>
              <a:p>
                <a:pPr>
                  <a:defRPr lang="es-CR"/>
                </a:pPr>
                <a:r>
                  <a:rPr lang="en-US"/>
                  <a:t>Metros cúbicos</a:t>
                </a:r>
              </a:p>
            </c:rich>
          </c:tx>
          <c:layout/>
          <c:overlay val="0"/>
        </c:title>
        <c:numFmt formatCode="0" sourceLinked="1"/>
        <c:majorTickMark val="none"/>
        <c:minorTickMark val="none"/>
        <c:tickLblPos val="nextTo"/>
        <c:txPr>
          <a:bodyPr/>
          <a:lstStyle/>
          <a:p>
            <a:pPr>
              <a:defRPr lang="es-CR"/>
            </a:pPr>
            <a:endParaRPr lang="es-CR"/>
          </a:p>
        </c:txPr>
        <c:crossAx val="299060520"/>
        <c:crosses val="autoZero"/>
        <c:crossBetween val="between"/>
      </c:valAx>
    </c:plotArea>
    <c:legend>
      <c:legendPos val="r"/>
      <c:layout/>
      <c:overlay val="0"/>
    </c:legend>
    <c:plotVisOnly val="1"/>
    <c:dispBlanksAs val="gap"/>
    <c:showDLblsOverMax val="0"/>
  </c:chart>
  <c:spPr>
    <a:solidFill>
      <a:schemeClr val="lt1"/>
    </a:solidFill>
    <a:ln w="25400" cap="flat" cmpd="sng" algn="ctr">
      <a:solidFill>
        <a:schemeClr val="dk1"/>
      </a:solidFill>
      <a:prstDash val="solid"/>
    </a:ln>
    <a:effectLst/>
  </c:spPr>
  <c:txPr>
    <a:bodyPr/>
    <a:lstStyle/>
    <a:p>
      <a:pPr>
        <a:defRPr>
          <a:solidFill>
            <a:schemeClr val="dk1"/>
          </a:solidFill>
          <a:latin typeface="+mn-lt"/>
          <a:ea typeface="+mn-ea"/>
          <a:cs typeface="+mn-cs"/>
        </a:defRPr>
      </a:pPr>
      <a:endParaRPr lang="es-CR"/>
    </a:p>
  </c:txPr>
  <c:printSettings>
    <c:headerFooter/>
    <c:pageMargins b="0.75000000000000711" l="0.70000000000000095" r="0.70000000000000095" t="0.750000000000007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Comparativo año base y actual: Consumo de agua (m3)</a:t>
            </a:r>
          </a:p>
        </c:rich>
      </c:tx>
      <c:layout>
        <c:manualLayout>
          <c:xMode val="edge"/>
          <c:yMode val="edge"/>
          <c:x val="0.10744580180499691"/>
          <c:y val="2.272727272727272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'Aguas residuales'!$D$72</c:f>
              <c:strCache>
                <c:ptCount val="1"/>
                <c:pt idx="0">
                  <c:v>Año Base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'Aguas residuales'!$C$73:$C$85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'Aguas residuales'!$D$73:$D$85</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C1A5-48A3-BEAE-3BD9ED3BA58C}"/>
            </c:ext>
          </c:extLst>
        </c:ser>
        <c:ser>
          <c:idx val="1"/>
          <c:order val="1"/>
          <c:tx>
            <c:strRef>
              <c:f>'Aguas residuales'!$F$72</c:f>
              <c:strCache>
                <c:ptCount val="1"/>
                <c:pt idx="0">
                  <c:v>Año Actual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'Aguas residuales'!$C$73:$C$85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'Aguas residuales'!$F$73:$F$85</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C1A5-48A3-BEAE-3BD9ED3BA58C}"/>
            </c:ext>
          </c:extLst>
        </c:ser>
        <c:dLbls>
          <c:dLblPos val="inEnd"/>
          <c:showLegendKey val="0"/>
          <c:showVal val="1"/>
          <c:showCatName val="0"/>
          <c:showSerName val="0"/>
          <c:showPercent val="0"/>
          <c:showBubbleSize val="0"/>
        </c:dLbls>
        <c:gapWidth val="65"/>
        <c:axId val="299061696"/>
        <c:axId val="299062088"/>
      </c:barChart>
      <c:catAx>
        <c:axId val="2990616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Mes</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9062088"/>
        <c:crosses val="autoZero"/>
        <c:auto val="1"/>
        <c:lblAlgn val="ctr"/>
        <c:lblOffset val="100"/>
        <c:noMultiLvlLbl val="0"/>
      </c:catAx>
      <c:valAx>
        <c:axId val="299062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Metros cúbicos</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1"/>
        <c:majorTickMark val="none"/>
        <c:minorTickMark val="none"/>
        <c:tickLblPos val="nextTo"/>
        <c:crossAx val="299061696"/>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000000000000799" l="0.70000000000000095" r="0.70000000000000095" t="0.7500000000000079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n-US"/>
              <a:t>Año Actual: Consumo de agua</a:t>
            </a:r>
          </a:p>
        </c:rich>
      </c:tx>
      <c:layout/>
      <c:overlay val="0"/>
    </c:title>
    <c:autoTitleDeleted val="0"/>
    <c:plotArea>
      <c:layout/>
      <c:barChart>
        <c:barDir val="col"/>
        <c:grouping val="clustered"/>
        <c:varyColors val="0"/>
        <c:ser>
          <c:idx val="0"/>
          <c:order val="0"/>
          <c:tx>
            <c:strRef>
              <c:f>'Aguas residuales'!$F$39</c:f>
              <c:strCache>
                <c:ptCount val="1"/>
                <c:pt idx="0">
                  <c:v>m3 registrados</c:v>
                </c:pt>
              </c:strCache>
            </c:strRef>
          </c:tx>
          <c:spPr>
            <a:ln>
              <a:solidFill>
                <a:schemeClr val="accent6"/>
              </a:solidFill>
            </a:ln>
          </c:spPr>
          <c:invertIfNegative val="0"/>
          <c:cat>
            <c:strRef>
              <c:f>'Aguas residuales'!$D$40:$D$51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'Aguas residuales'!$F$40:$F$51</c:f>
              <c:numCache>
                <c:formatCode>0</c:formatCode>
                <c:ptCount val="12"/>
              </c:numCache>
            </c:numRef>
          </c:val>
          <c:extLst xmlns:c16r2="http://schemas.microsoft.com/office/drawing/2015/06/chart">
            <c:ext xmlns:c16="http://schemas.microsoft.com/office/drawing/2014/chart" uri="{C3380CC4-5D6E-409C-BE32-E72D297353CC}">
              <c16:uniqueId val="{00000000-ABA4-47D0-B690-3F169FEE7231}"/>
            </c:ext>
          </c:extLst>
        </c:ser>
        <c:dLbls>
          <c:showLegendKey val="0"/>
          <c:showVal val="0"/>
          <c:showCatName val="0"/>
          <c:showSerName val="0"/>
          <c:showPercent val="0"/>
          <c:showBubbleSize val="0"/>
        </c:dLbls>
        <c:gapWidth val="150"/>
        <c:axId val="299062872"/>
        <c:axId val="297169600"/>
      </c:barChart>
      <c:catAx>
        <c:axId val="299062872"/>
        <c:scaling>
          <c:orientation val="minMax"/>
        </c:scaling>
        <c:delete val="0"/>
        <c:axPos val="b"/>
        <c:title>
          <c:tx>
            <c:rich>
              <a:bodyPr/>
              <a:lstStyle/>
              <a:p>
                <a:pPr>
                  <a:defRPr/>
                </a:pPr>
                <a:r>
                  <a:rPr lang="en-US"/>
                  <a:t>Mes</a:t>
                </a:r>
              </a:p>
            </c:rich>
          </c:tx>
          <c:layout/>
          <c:overlay val="0"/>
        </c:title>
        <c:numFmt formatCode="General" sourceLinked="0"/>
        <c:majorTickMark val="none"/>
        <c:minorTickMark val="none"/>
        <c:tickLblPos val="nextTo"/>
        <c:txPr>
          <a:bodyPr/>
          <a:lstStyle/>
          <a:p>
            <a:pPr>
              <a:defRPr lang="es-CR"/>
            </a:pPr>
            <a:endParaRPr lang="es-CR"/>
          </a:p>
        </c:txPr>
        <c:crossAx val="297169600"/>
        <c:crosses val="autoZero"/>
        <c:auto val="1"/>
        <c:lblAlgn val="ctr"/>
        <c:lblOffset val="100"/>
        <c:noMultiLvlLbl val="0"/>
      </c:catAx>
      <c:valAx>
        <c:axId val="297169600"/>
        <c:scaling>
          <c:orientation val="minMax"/>
        </c:scaling>
        <c:delete val="0"/>
        <c:axPos val="l"/>
        <c:majorGridlines/>
        <c:title>
          <c:tx>
            <c:rich>
              <a:bodyPr rot="-5400000" vert="horz"/>
              <a:lstStyle/>
              <a:p>
                <a:pPr>
                  <a:defRPr lang="es-CR"/>
                </a:pPr>
                <a:r>
                  <a:rPr lang="en-US"/>
                  <a:t>Metros cúbicos</a:t>
                </a:r>
              </a:p>
            </c:rich>
          </c:tx>
          <c:layout/>
          <c:overlay val="0"/>
        </c:title>
        <c:numFmt formatCode="0" sourceLinked="1"/>
        <c:majorTickMark val="none"/>
        <c:minorTickMark val="none"/>
        <c:tickLblPos val="nextTo"/>
        <c:txPr>
          <a:bodyPr/>
          <a:lstStyle/>
          <a:p>
            <a:pPr>
              <a:defRPr lang="es-CR"/>
            </a:pPr>
            <a:endParaRPr lang="es-CR"/>
          </a:p>
        </c:txPr>
        <c:crossAx val="299062872"/>
        <c:crosses val="autoZero"/>
        <c:crossBetween val="between"/>
      </c:valAx>
    </c:plotArea>
    <c:legend>
      <c:legendPos val="r"/>
      <c:layout/>
      <c:overlay val="0"/>
    </c:legend>
    <c:plotVisOnly val="1"/>
    <c:dispBlanksAs val="gap"/>
    <c:showDLblsOverMax val="0"/>
  </c:chart>
  <c:spPr>
    <a:solidFill>
      <a:schemeClr val="lt1"/>
    </a:solidFill>
    <a:ln w="25400" cap="flat" cmpd="sng" algn="ctr">
      <a:solidFill>
        <a:schemeClr val="dk1"/>
      </a:solidFill>
      <a:prstDash val="solid"/>
    </a:ln>
    <a:effectLst/>
  </c:spPr>
  <c:txPr>
    <a:bodyPr/>
    <a:lstStyle/>
    <a:p>
      <a:pPr>
        <a:defRPr>
          <a:solidFill>
            <a:schemeClr val="dk1"/>
          </a:solidFill>
          <a:latin typeface="+mn-lt"/>
          <a:ea typeface="+mn-ea"/>
          <a:cs typeface="+mn-cs"/>
        </a:defRPr>
      </a:pPr>
      <a:endParaRPr lang="es-CR"/>
    </a:p>
  </c:txPr>
  <c:printSettings>
    <c:headerFooter/>
    <c:pageMargins b="0.75000000000000711" l="0.70000000000000095" r="0.70000000000000095" t="0.750000000000007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Comparativo año base y actual: kWh</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Electricidad!$D$48</c:f>
              <c:strCache>
                <c:ptCount val="1"/>
                <c:pt idx="0">
                  <c:v>Año Base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Electricidad!$C$49:$C$61</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Electricidad!$D$49:$D$61</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4B1E-4292-BCD8-0A88A86B652D}"/>
            </c:ext>
          </c:extLst>
        </c:ser>
        <c:ser>
          <c:idx val="1"/>
          <c:order val="1"/>
          <c:tx>
            <c:strRef>
              <c:f>Electricidad!$E$48</c:f>
              <c:strCache>
                <c:ptCount val="1"/>
                <c:pt idx="0">
                  <c:v>Año Actual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Electricidad!$C$49:$C$61</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Electricidad!$E$49:$E$61</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B1E-4292-BCD8-0A88A86B652D}"/>
            </c:ext>
          </c:extLst>
        </c:ser>
        <c:dLbls>
          <c:dLblPos val="inEnd"/>
          <c:showLegendKey val="0"/>
          <c:showVal val="1"/>
          <c:showCatName val="0"/>
          <c:showSerName val="0"/>
          <c:showPercent val="0"/>
          <c:showBubbleSize val="0"/>
        </c:dLbls>
        <c:gapWidth val="65"/>
        <c:axId val="233358944"/>
        <c:axId val="233358552"/>
      </c:barChart>
      <c:catAx>
        <c:axId val="2333589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Mes</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33358552"/>
        <c:crosses val="autoZero"/>
        <c:auto val="1"/>
        <c:lblAlgn val="ctr"/>
        <c:lblOffset val="100"/>
        <c:noMultiLvlLbl val="0"/>
      </c:catAx>
      <c:valAx>
        <c:axId val="2333585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AR"/>
                  <a:t>kWh</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1"/>
        <c:majorTickMark val="none"/>
        <c:minorTickMark val="none"/>
        <c:tickLblPos val="nextTo"/>
        <c:crossAx val="233358944"/>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000000000000799" l="0.70000000000000095" r="0.70000000000000095" t="0.75000000000000799"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Comparativo año base y actual: Emisiones CO2e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lineChart>
        <c:grouping val="standard"/>
        <c:varyColors val="0"/>
        <c:ser>
          <c:idx val="0"/>
          <c:order val="0"/>
          <c:tx>
            <c:strRef>
              <c:f>'Aguas residuales'!$I$72</c:f>
              <c:strCache>
                <c:ptCount val="1"/>
                <c:pt idx="0">
                  <c:v>Año Base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'Aguas residuales'!$H$73:$H$85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'Aguas residuales'!$I$73:$I$85</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6BCC-4AF0-AF18-78A5EFAAF592}"/>
            </c:ext>
          </c:extLst>
        </c:ser>
        <c:ser>
          <c:idx val="1"/>
          <c:order val="1"/>
          <c:tx>
            <c:strRef>
              <c:f>'Aguas residuales'!$J$72</c:f>
              <c:strCache>
                <c:ptCount val="1"/>
                <c:pt idx="0">
                  <c:v>Año Actual </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'Aguas residuales'!$H$73:$H$85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'Aguas residuales'!$J$73:$J$85</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6BCC-4AF0-AF18-78A5EFAAF592}"/>
            </c:ext>
          </c:extLst>
        </c:ser>
        <c:dLbls>
          <c:dLblPos val="ctr"/>
          <c:showLegendKey val="0"/>
          <c:showVal val="1"/>
          <c:showCatName val="0"/>
          <c:showSerName val="0"/>
          <c:showPercent val="0"/>
          <c:showBubbleSize val="0"/>
        </c:dLbls>
        <c:marker val="1"/>
        <c:smooth val="0"/>
        <c:axId val="297170384"/>
        <c:axId val="297170776"/>
      </c:lineChart>
      <c:catAx>
        <c:axId val="2971703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7170776"/>
        <c:crosses val="autoZero"/>
        <c:auto val="1"/>
        <c:lblAlgn val="ctr"/>
        <c:lblOffset val="100"/>
        <c:noMultiLvlLbl val="0"/>
      </c:catAx>
      <c:valAx>
        <c:axId val="2971707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97170384"/>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Comparativo total anual de CO2e por aguas residuales</a:t>
            </a:r>
          </a:p>
        </c:rich>
      </c:tx>
      <c:layout>
        <c:manualLayout>
          <c:xMode val="edge"/>
          <c:yMode val="edge"/>
          <c:x val="0.10193590631669393"/>
          <c:y val="1.877356165137865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manualLayout>
          <c:layoutTarget val="inner"/>
          <c:xMode val="edge"/>
          <c:yMode val="edge"/>
          <c:x val="8.8330927384076996E-2"/>
          <c:y val="0.17129629629629628"/>
          <c:w val="0.88389129483814521"/>
          <c:h val="0.74445246427529888"/>
        </c:manualLayout>
      </c:layout>
      <c:barChart>
        <c:barDir val="col"/>
        <c:grouping val="clustered"/>
        <c:varyColors val="0"/>
        <c:ser>
          <c:idx val="0"/>
          <c:order val="0"/>
          <c:tx>
            <c:strRef>
              <c:f>'Aguas residuales'!$AA$5</c:f>
              <c:strCache>
                <c:ptCount val="1"/>
                <c:pt idx="0">
                  <c:v>Total tons CO2e</c:v>
                </c:pt>
              </c:strCache>
            </c:strRef>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'Aguas residuales'!$S$6:$S$19</c15:sqref>
                  </c15:fullRef>
                </c:ext>
              </c:extLst>
              <c:f>('Aguas residuales'!$S$7,'Aguas residuales'!$S$12,'Aguas residuales'!$S$16,'Aguas residuales'!$S$19)</c:f>
              <c:strCache>
                <c:ptCount val="2"/>
              </c:strCache>
            </c:strRef>
          </c:cat>
          <c:val>
            <c:numRef>
              <c:extLst>
                <c:ext xmlns:c15="http://schemas.microsoft.com/office/drawing/2012/chart" uri="{02D57815-91ED-43cb-92C2-25804820EDAC}">
                  <c15:fullRef>
                    <c15:sqref>'Aguas residuales'!$AA$7:$AA$19</c15:sqref>
                  </c15:fullRef>
                </c:ext>
              </c:extLst>
              <c:f>('Aguas residuales'!$AA$8,'Aguas residuales'!$AA$13,'Aguas residuales'!$AA$17)</c:f>
              <c:numCache>
                <c:formatCode>0.00</c:formatCode>
                <c:ptCount val="3"/>
                <c:pt idx="0">
                  <c:v>0</c:v>
                </c:pt>
                <c:pt idx="2">
                  <c:v>0</c:v>
                </c:pt>
              </c:numCache>
            </c:numRef>
          </c:val>
          <c:extLst xmlns:c16r2="http://schemas.microsoft.com/office/drawing/2015/06/chart">
            <c:ext xmlns:c16="http://schemas.microsoft.com/office/drawing/2014/chart" uri="{C3380CC4-5D6E-409C-BE32-E72D297353CC}">
              <c16:uniqueId val="{00000001-5DB3-436C-80F0-9F64A174A53C}"/>
            </c:ext>
          </c:extLst>
        </c:ser>
        <c:dLbls>
          <c:dLblPos val="inEnd"/>
          <c:showLegendKey val="0"/>
          <c:showVal val="1"/>
          <c:showCatName val="0"/>
          <c:showSerName val="0"/>
          <c:showPercent val="0"/>
          <c:showBubbleSize val="0"/>
        </c:dLbls>
        <c:gapWidth val="65"/>
        <c:axId val="297171560"/>
        <c:axId val="297171952"/>
      </c:barChart>
      <c:catAx>
        <c:axId val="2971715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7171952"/>
        <c:crosses val="autoZero"/>
        <c:auto val="1"/>
        <c:lblAlgn val="ctr"/>
        <c:lblOffset val="100"/>
        <c:noMultiLvlLbl val="0"/>
      </c:catAx>
      <c:valAx>
        <c:axId val="2971719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extTo"/>
        <c:crossAx val="29717156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Uso de agua (total anual-Colones)</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'Aguas residuales'!$T$42:$T$43</c:f>
              <c:strCache>
                <c:ptCount val="2"/>
                <c:pt idx="0">
                  <c:v>Año base</c:v>
                </c:pt>
                <c:pt idx="1">
                  <c:v>Año actual</c:v>
                </c:pt>
              </c:strCache>
            </c:strRef>
          </c:cat>
          <c:val>
            <c:numRef>
              <c:f>'Aguas residuales'!$U$42:$U$43</c:f>
              <c:numCache>
                <c:formatCode>_([$CRC]\ * #,##0.00_);_([$CRC]\ * \(#,##0.00\);_([$CRC]\ * "-"??_);_(@_)</c:formatCode>
                <c:ptCount val="2"/>
                <c:pt idx="0">
                  <c:v>0</c:v>
                </c:pt>
                <c:pt idx="1">
                  <c:v>0</c:v>
                </c:pt>
              </c:numCache>
            </c:numRef>
          </c:val>
          <c:extLst xmlns:c16r2="http://schemas.microsoft.com/office/drawing/2015/06/chart">
            <c:ext xmlns:c16="http://schemas.microsoft.com/office/drawing/2014/chart" uri="{C3380CC4-5D6E-409C-BE32-E72D297353CC}">
              <c16:uniqueId val="{00000000-ADA4-4054-9849-962A592C061E}"/>
            </c:ext>
          </c:extLst>
        </c:ser>
        <c:dLbls>
          <c:dLblPos val="inEnd"/>
          <c:showLegendKey val="0"/>
          <c:showVal val="1"/>
          <c:showCatName val="0"/>
          <c:showSerName val="0"/>
          <c:showPercent val="0"/>
          <c:showBubbleSize val="0"/>
        </c:dLbls>
        <c:gapWidth val="65"/>
        <c:axId val="297172736"/>
        <c:axId val="297173128"/>
      </c:barChart>
      <c:catAx>
        <c:axId val="2971727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7173128"/>
        <c:crosses val="autoZero"/>
        <c:auto val="1"/>
        <c:lblAlgn val="ctr"/>
        <c:lblOffset val="100"/>
        <c:noMultiLvlLbl val="0"/>
      </c:catAx>
      <c:valAx>
        <c:axId val="2971731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CRC]\ * #,##0.00_);_([$CRC]\ * \(#,##0.00\);_([$CRC]\ * &quot;-&quot;??_);_(@_)" sourceLinked="1"/>
        <c:majorTickMark val="none"/>
        <c:minorTickMark val="none"/>
        <c:tickLblPos val="nextTo"/>
        <c:crossAx val="29717273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Año Base: Generación residuos sólidos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'Residuos orgánicos'!$C$4</c:f>
              <c:strCache>
                <c:ptCount val="1"/>
                <c:pt idx="0">
                  <c:v>Relleno sanitario (kg)</c:v>
                </c:pt>
              </c:strCache>
            </c:strRef>
          </c:tx>
          <c:spPr>
            <a:solidFill>
              <a:schemeClr val="accent1"/>
            </a:solidFill>
            <a:ln>
              <a:noFill/>
            </a:ln>
            <a:effectLst/>
          </c:spPr>
          <c:invertIfNegative val="0"/>
          <c:cat>
            <c:strRef>
              <c:f>'Residuos orgánicos'!$B$5:$B$16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'Residuos orgánicos'!$C$5:$C$16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95A-4A4B-9266-FD15E86246C9}"/>
            </c:ext>
          </c:extLst>
        </c:ser>
        <c:ser>
          <c:idx val="1"/>
          <c:order val="1"/>
          <c:tx>
            <c:strRef>
              <c:f>'Residuos orgánicos'!$D$4</c:f>
              <c:strCache>
                <c:ptCount val="1"/>
                <c:pt idx="0">
                  <c:v>Compost (kg)</c:v>
                </c:pt>
              </c:strCache>
            </c:strRef>
          </c:tx>
          <c:spPr>
            <a:solidFill>
              <a:schemeClr val="accent2"/>
            </a:solidFill>
            <a:ln>
              <a:noFill/>
            </a:ln>
            <a:effectLst/>
          </c:spPr>
          <c:invertIfNegative val="0"/>
          <c:cat>
            <c:strRef>
              <c:f>'Residuos orgánicos'!$B$5:$B$16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'Residuos orgánicos'!$D$5:$D$16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195A-4A4B-9266-FD15E86246C9}"/>
            </c:ext>
          </c:extLst>
        </c:ser>
        <c:ser>
          <c:idx val="2"/>
          <c:order val="2"/>
          <c:tx>
            <c:strRef>
              <c:f>'Residuos orgánicos'!$E$4</c:f>
              <c:strCache>
                <c:ptCount val="1"/>
                <c:pt idx="0">
                  <c:v>Biodigestores (kg)</c:v>
                </c:pt>
              </c:strCache>
            </c:strRef>
          </c:tx>
          <c:spPr>
            <a:solidFill>
              <a:schemeClr val="accent3"/>
            </a:solidFill>
            <a:ln>
              <a:noFill/>
            </a:ln>
            <a:effectLst/>
          </c:spPr>
          <c:invertIfNegative val="0"/>
          <c:cat>
            <c:strRef>
              <c:f>'Residuos orgánicos'!$B$5:$B$16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'Residuos orgánicos'!$E$5:$E$16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195A-4A4B-9266-FD15E86246C9}"/>
            </c:ext>
          </c:extLst>
        </c:ser>
        <c:dLbls>
          <c:showLegendKey val="0"/>
          <c:showVal val="0"/>
          <c:showCatName val="0"/>
          <c:showSerName val="0"/>
          <c:showPercent val="0"/>
          <c:showBubbleSize val="0"/>
        </c:dLbls>
        <c:gapWidth val="219"/>
        <c:overlap val="-27"/>
        <c:axId val="233788368"/>
        <c:axId val="233788760"/>
      </c:barChart>
      <c:catAx>
        <c:axId val="23378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788760"/>
        <c:crosses val="autoZero"/>
        <c:auto val="1"/>
        <c:lblAlgn val="ctr"/>
        <c:lblOffset val="100"/>
        <c:noMultiLvlLbl val="0"/>
      </c:catAx>
      <c:valAx>
        <c:axId val="2337887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7883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Total anual CO</a:t>
            </a:r>
            <a:r>
              <a:rPr lang="en-US" baseline="-25000"/>
              <a:t>2 e</a:t>
            </a:r>
            <a:r>
              <a:rPr lang="en-US"/>
              <a:t>: Generación residuos sólidos</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'Residuos orgánicos'!$AC$7</c:f>
              <c:strCache>
                <c:ptCount val="1"/>
                <c:pt idx="0">
                  <c:v>Total ton CO2 e</c:v>
                </c:pt>
              </c:strCache>
            </c:strRef>
          </c:tx>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'Residuos orgánicos'!$R$8:$R$13</c15:sqref>
                  </c15:fullRef>
                </c:ext>
              </c:extLst>
              <c:f>('Residuos orgánicos'!$R$8,'Residuos orgánicos'!$R$10:$R$11,'Residuos orgánicos'!$R$13)</c:f>
              <c:strCache>
                <c:ptCount val="3"/>
                <c:pt idx="0">
                  <c:v>Año base</c:v>
                </c:pt>
                <c:pt idx="2">
                  <c:v>Año actual</c:v>
                </c:pt>
              </c:strCache>
            </c:strRef>
          </c:cat>
          <c:val>
            <c:numRef>
              <c:extLst>
                <c:ext xmlns:c15="http://schemas.microsoft.com/office/drawing/2012/chart" uri="{02D57815-91ED-43cb-92C2-25804820EDAC}">
                  <c15:fullRef>
                    <c15:sqref>'Residuos orgánicos'!$AC$9:$AC$13</c15:sqref>
                  </c15:fullRef>
                </c:ext>
              </c:extLst>
              <c:f>('Residuos orgánicos'!$AC$9,'Residuos orgánicos'!$AC$11:$AC$12)</c:f>
              <c:numCache>
                <c:formatCode>General</c:formatCode>
                <c:ptCount val="3"/>
                <c:pt idx="0" formatCode="0.0">
                  <c:v>0</c:v>
                </c:pt>
                <c:pt idx="2" formatCode="0.0">
                  <c:v>0</c:v>
                </c:pt>
              </c:numCache>
            </c:numRef>
          </c:val>
          <c:extLst xmlns:c16r2="http://schemas.microsoft.com/office/drawing/2015/06/chart">
            <c:ext xmlns:c16="http://schemas.microsoft.com/office/drawing/2014/chart" uri="{C3380CC4-5D6E-409C-BE32-E72D297353CC}">
              <c16:uniqueId val="{00000002-54E0-4EBB-A589-55BC0ECCE923}"/>
            </c:ext>
          </c:extLst>
        </c:ser>
        <c:dLbls>
          <c:dLblPos val="inEnd"/>
          <c:showLegendKey val="0"/>
          <c:showVal val="1"/>
          <c:showCatName val="0"/>
          <c:showSerName val="0"/>
          <c:showPercent val="0"/>
          <c:showBubbleSize val="0"/>
        </c:dLbls>
        <c:gapWidth val="65"/>
        <c:axId val="233789544"/>
        <c:axId val="233789936"/>
      </c:barChart>
      <c:catAx>
        <c:axId val="2337895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33789936"/>
        <c:crosses val="autoZero"/>
        <c:auto val="1"/>
        <c:lblAlgn val="ctr"/>
        <c:lblOffset val="100"/>
        <c:noMultiLvlLbl val="0"/>
      </c:catAx>
      <c:valAx>
        <c:axId val="2337899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23378954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0" i="0" baseline="0">
                <a:effectLst/>
              </a:rPr>
              <a:t>Año Actual: Generación residuos sólidos</a:t>
            </a:r>
            <a:endParaRPr lang="en-US" sz="16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'Residuos orgánicos'!$C$24</c:f>
              <c:strCache>
                <c:ptCount val="1"/>
                <c:pt idx="0">
                  <c:v>Relleno sanitario (kg)</c:v>
                </c:pt>
              </c:strCache>
            </c:strRef>
          </c:tx>
          <c:spPr>
            <a:solidFill>
              <a:schemeClr val="accent1"/>
            </a:solidFill>
            <a:ln>
              <a:noFill/>
            </a:ln>
            <a:effectLst/>
          </c:spPr>
          <c:invertIfNegative val="0"/>
          <c:cat>
            <c:strRef>
              <c:f>'Residuos orgánicos'!$B$25:$B$36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'Residuos orgánicos'!$C$25:$C$36</c:f>
              <c:numCache>
                <c:formatCode>0.0</c:formatCode>
                <c:ptCount val="12"/>
              </c:numCache>
            </c:numRef>
          </c:val>
          <c:extLst xmlns:c16r2="http://schemas.microsoft.com/office/drawing/2015/06/chart">
            <c:ext xmlns:c16="http://schemas.microsoft.com/office/drawing/2014/chart" uri="{C3380CC4-5D6E-409C-BE32-E72D297353CC}">
              <c16:uniqueId val="{00000000-9221-4257-AB0D-9282C595EC36}"/>
            </c:ext>
          </c:extLst>
        </c:ser>
        <c:ser>
          <c:idx val="1"/>
          <c:order val="1"/>
          <c:tx>
            <c:strRef>
              <c:f>'Residuos orgánicos'!$D$24</c:f>
              <c:strCache>
                <c:ptCount val="1"/>
                <c:pt idx="0">
                  <c:v>Compost (kg)</c:v>
                </c:pt>
              </c:strCache>
            </c:strRef>
          </c:tx>
          <c:spPr>
            <a:solidFill>
              <a:schemeClr val="accent2"/>
            </a:solidFill>
            <a:ln>
              <a:noFill/>
            </a:ln>
            <a:effectLst/>
          </c:spPr>
          <c:invertIfNegative val="0"/>
          <c:cat>
            <c:strRef>
              <c:f>'Residuos orgánicos'!$B$25:$B$36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'Residuos orgánicos'!$D$25:$D$36</c:f>
              <c:numCache>
                <c:formatCode>0.0</c:formatCode>
                <c:ptCount val="12"/>
              </c:numCache>
            </c:numRef>
          </c:val>
          <c:extLst xmlns:c16r2="http://schemas.microsoft.com/office/drawing/2015/06/chart">
            <c:ext xmlns:c16="http://schemas.microsoft.com/office/drawing/2014/chart" uri="{C3380CC4-5D6E-409C-BE32-E72D297353CC}">
              <c16:uniqueId val="{00000001-9221-4257-AB0D-9282C595EC36}"/>
            </c:ext>
          </c:extLst>
        </c:ser>
        <c:ser>
          <c:idx val="2"/>
          <c:order val="2"/>
          <c:tx>
            <c:strRef>
              <c:f>'Residuos orgánicos'!$E$24</c:f>
              <c:strCache>
                <c:ptCount val="1"/>
                <c:pt idx="0">
                  <c:v>Biodigestores (kg)</c:v>
                </c:pt>
              </c:strCache>
            </c:strRef>
          </c:tx>
          <c:spPr>
            <a:solidFill>
              <a:schemeClr val="accent3"/>
            </a:solidFill>
            <a:ln>
              <a:noFill/>
            </a:ln>
            <a:effectLst/>
          </c:spPr>
          <c:invertIfNegative val="0"/>
          <c:cat>
            <c:strRef>
              <c:f>'Residuos orgánicos'!$B$25:$B$36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'Residuos orgánicos'!$E$25:$E$36</c:f>
              <c:numCache>
                <c:formatCode>0.0</c:formatCode>
                <c:ptCount val="12"/>
              </c:numCache>
            </c:numRef>
          </c:val>
          <c:extLst xmlns:c16r2="http://schemas.microsoft.com/office/drawing/2015/06/chart">
            <c:ext xmlns:c16="http://schemas.microsoft.com/office/drawing/2014/chart" uri="{C3380CC4-5D6E-409C-BE32-E72D297353CC}">
              <c16:uniqueId val="{00000002-9221-4257-AB0D-9282C595EC36}"/>
            </c:ext>
          </c:extLst>
        </c:ser>
        <c:dLbls>
          <c:showLegendKey val="0"/>
          <c:showVal val="0"/>
          <c:showCatName val="0"/>
          <c:showSerName val="0"/>
          <c:showPercent val="0"/>
          <c:showBubbleSize val="0"/>
        </c:dLbls>
        <c:gapWidth val="219"/>
        <c:overlap val="-27"/>
        <c:axId val="233790720"/>
        <c:axId val="233791112"/>
      </c:barChart>
      <c:catAx>
        <c:axId val="23379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791112"/>
        <c:crosses val="autoZero"/>
        <c:auto val="1"/>
        <c:lblAlgn val="ctr"/>
        <c:lblOffset val="100"/>
        <c:noMultiLvlLbl val="0"/>
      </c:catAx>
      <c:valAx>
        <c:axId val="233791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7907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Uso de fertilizantes: Total anual de Toneladas CO</a:t>
            </a:r>
            <a:r>
              <a:rPr lang="en-US" baseline="-25000"/>
              <a:t>2 e </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Fertilizantes!$I$9:$I$32</c15:sqref>
                  </c15:fullRef>
                </c:ext>
              </c:extLst>
              <c:f>(Fertilizantes!$I$9,Fertilizantes!$I$21)</c:f>
              <c:strCache>
                <c:ptCount val="2"/>
                <c:pt idx="0">
                  <c:v>Año base</c:v>
                </c:pt>
                <c:pt idx="1">
                  <c:v>Año actual</c:v>
                </c:pt>
              </c:strCache>
            </c:strRef>
          </c:cat>
          <c:val>
            <c:numRef>
              <c:extLst>
                <c:ext xmlns:c15="http://schemas.microsoft.com/office/drawing/2012/chart" uri="{02D57815-91ED-43cb-92C2-25804820EDAC}">
                  <c15:fullRef>
                    <c15:sqref>Fertilizantes!$P$9:$P$32</c15:sqref>
                  </c15:fullRef>
                </c:ext>
              </c:extLst>
              <c:f>(Fertilizantes!$P$9,Fertilizantes!$P$21)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FEC7-404C-B90A-5D35A7FA22BE}"/>
            </c:ext>
          </c:extLst>
        </c:ser>
        <c:dLbls>
          <c:dLblPos val="inEnd"/>
          <c:showLegendKey val="0"/>
          <c:showVal val="1"/>
          <c:showCatName val="0"/>
          <c:showSerName val="0"/>
          <c:showPercent val="0"/>
          <c:showBubbleSize val="0"/>
        </c:dLbls>
        <c:gapWidth val="65"/>
        <c:axId val="296033936"/>
        <c:axId val="296034328"/>
      </c:barChart>
      <c:catAx>
        <c:axId val="2960339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6034328"/>
        <c:crosses val="autoZero"/>
        <c:auto val="1"/>
        <c:lblAlgn val="ctr"/>
        <c:lblOffset val="100"/>
        <c:noMultiLvlLbl val="0"/>
      </c:catAx>
      <c:valAx>
        <c:axId val="2960343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extTo"/>
        <c:crossAx val="29603393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Comparativo anual: Gasto en fertilizante (Colones)</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Fertilizantes!$Q$38:$Q$39</c:f>
              <c:strCache>
                <c:ptCount val="2"/>
                <c:pt idx="0">
                  <c:v>Año base</c:v>
                </c:pt>
                <c:pt idx="1">
                  <c:v>Año actual</c:v>
                </c:pt>
              </c:strCache>
            </c:strRef>
          </c:cat>
          <c:val>
            <c:numRef>
              <c:f>Fertilizantes!$R$38:$R$39</c:f>
              <c:numCache>
                <c:formatCode>_([$CRC]\ * #,##0.00_);_([$CRC]\ * \(#,##0.00\);_([$CRC]\ * "-"??_);_(@_)</c:formatCode>
                <c:ptCount val="2"/>
                <c:pt idx="0">
                  <c:v>0</c:v>
                </c:pt>
                <c:pt idx="1">
                  <c:v>0</c:v>
                </c:pt>
              </c:numCache>
            </c:numRef>
          </c:val>
          <c:extLst xmlns:c16r2="http://schemas.microsoft.com/office/drawing/2015/06/chart">
            <c:ext xmlns:c16="http://schemas.microsoft.com/office/drawing/2014/chart" uri="{C3380CC4-5D6E-409C-BE32-E72D297353CC}">
              <c16:uniqueId val="{00000000-2DA7-4A0D-8910-BD4D10A9BD3A}"/>
            </c:ext>
          </c:extLst>
        </c:ser>
        <c:dLbls>
          <c:dLblPos val="inEnd"/>
          <c:showLegendKey val="0"/>
          <c:showVal val="1"/>
          <c:showCatName val="0"/>
          <c:showSerName val="0"/>
          <c:showPercent val="0"/>
          <c:showBubbleSize val="0"/>
        </c:dLbls>
        <c:gapWidth val="65"/>
        <c:axId val="296035112"/>
        <c:axId val="296035504"/>
      </c:barChart>
      <c:catAx>
        <c:axId val="296035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6035504"/>
        <c:crosses val="autoZero"/>
        <c:auto val="1"/>
        <c:lblAlgn val="ctr"/>
        <c:lblOffset val="100"/>
        <c:noMultiLvlLbl val="0"/>
      </c:catAx>
      <c:valAx>
        <c:axId val="2960355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CRC]\ * #,##0.00_);_([$CRC]\ * \(#,##0.00\);_([$CRC]\ * &quot;-&quot;??_);_(@_)" sourceLinked="1"/>
        <c:majorTickMark val="none"/>
        <c:minorTickMark val="none"/>
        <c:tickLblPos val="nextTo"/>
        <c:crossAx val="29603511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Proceso digestivo animal: Total anual toneladas de CO</a:t>
            </a:r>
            <a:r>
              <a:rPr lang="en-US" sz="1800" b="1" i="0" baseline="-25000">
                <a:effectLst/>
              </a:rPr>
              <a:t>2</a:t>
            </a:r>
            <a:r>
              <a:rPr lang="en-US" sz="1800" b="1" i="0" baseline="0">
                <a:effectLst/>
              </a:rPr>
              <a:t> equivalente</a:t>
            </a:r>
            <a:endParaRPr lang="en-US">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'Proceso digestivo animales'!$A$6:$A$27</c15:sqref>
                  </c15:fullRef>
                </c:ext>
              </c:extLst>
              <c:f>('Proceso digestivo animales'!$A$6,'Proceso digestivo animales'!$A$15,'Proceso digestivo animales'!$A$17,'Proceso digestivo animales'!$A$25)</c:f>
              <c:strCache>
                <c:ptCount val="3"/>
                <c:pt idx="0">
                  <c:v>Año base</c:v>
                </c:pt>
                <c:pt idx="2">
                  <c:v>Año actual</c:v>
                </c:pt>
              </c:strCache>
            </c:strRef>
          </c:cat>
          <c:val>
            <c:numRef>
              <c:extLst>
                <c:ext xmlns:c15="http://schemas.microsoft.com/office/drawing/2012/chart" uri="{02D57815-91ED-43cb-92C2-25804820EDAC}">
                  <c15:fullRef>
                    <c15:sqref>'Proceso digestivo animales'!$I$6:$I$27</c15:sqref>
                  </c15:fullRef>
                </c:ext>
              </c:extLst>
              <c:f>('Proceso digestivo animales'!$I$6,'Proceso digestivo animales'!$I$15,'Proceso digestivo animales'!$I$17,'Proceso digestivo animales'!$I$25)</c:f>
              <c:numCache>
                <c:formatCode>0.00</c:formatCode>
                <c:ptCount val="4"/>
              </c:numCache>
            </c:numRef>
          </c:val>
          <c:extLst xmlns:c16r2="http://schemas.microsoft.com/office/drawing/2015/06/chart">
            <c:ext xmlns:c16="http://schemas.microsoft.com/office/drawing/2014/chart" uri="{C3380CC4-5D6E-409C-BE32-E72D297353CC}">
              <c16:uniqueId val="{00000000-CCE2-48D5-A3E8-FB2FC4E159A9}"/>
            </c:ext>
          </c:extLst>
        </c:ser>
        <c:dLbls>
          <c:showLegendKey val="0"/>
          <c:showVal val="0"/>
          <c:showCatName val="0"/>
          <c:showSerName val="0"/>
          <c:showPercent val="0"/>
          <c:showBubbleSize val="0"/>
        </c:dLbls>
        <c:gapWidth val="219"/>
        <c:overlap val="-27"/>
        <c:axId val="296036288"/>
        <c:axId val="296036680"/>
      </c:barChart>
      <c:catAx>
        <c:axId val="29603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96036680"/>
        <c:crosses val="autoZero"/>
        <c:auto val="1"/>
        <c:lblAlgn val="ctr"/>
        <c:lblOffset val="100"/>
        <c:noMultiLvlLbl val="0"/>
      </c:catAx>
      <c:valAx>
        <c:axId val="2960366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9603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Manejo de estiércol: Total anual ton CO</a:t>
            </a:r>
            <a:r>
              <a:rPr lang="en-US" baseline="-25000"/>
              <a:t>2</a:t>
            </a:r>
            <a:r>
              <a:rPr lang="en-US"/>
              <a:t> equivalente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'Manejo de estiércol animales'!$A$7:$A$18</c15:sqref>
                  </c15:fullRef>
                </c:ext>
              </c:extLst>
              <c:f>('Manejo de estiércol animales'!$A$7,'Manejo de estiércol animales'!$A$10,'Manejo de estiércol animales'!$A$13,'Manejo de estiércol animales'!$A$15)</c:f>
              <c:strCache>
                <c:ptCount val="3"/>
                <c:pt idx="0">
                  <c:v>Año base</c:v>
                </c:pt>
                <c:pt idx="2">
                  <c:v>Año actual</c:v>
                </c:pt>
              </c:strCache>
            </c:strRef>
          </c:cat>
          <c:val>
            <c:numRef>
              <c:extLst>
                <c:ext xmlns:c15="http://schemas.microsoft.com/office/drawing/2012/chart" uri="{02D57815-91ED-43cb-92C2-25804820EDAC}">
                  <c15:fullRef>
                    <c15:sqref>'Manejo de estiércol animales'!$H$7:$H$18</c15:sqref>
                  </c15:fullRef>
                </c:ext>
              </c:extLst>
              <c:f>('Manejo de estiércol animales'!$H$7,'Manejo de estiércol animales'!$H$10,'Manejo de estiércol animales'!$H$13,'Manejo de estiércol animales'!$H$15)</c:f>
              <c:numCache>
                <c:formatCode>0.00</c:formatCode>
                <c:ptCount val="4"/>
                <c:pt idx="3">
                  <c:v>0</c:v>
                </c:pt>
              </c:numCache>
            </c:numRef>
          </c:val>
          <c:extLst xmlns:c16r2="http://schemas.microsoft.com/office/drawing/2015/06/chart">
            <c:ext xmlns:c16="http://schemas.microsoft.com/office/drawing/2014/chart" uri="{C3380CC4-5D6E-409C-BE32-E72D297353CC}">
              <c16:uniqueId val="{00000000-6D41-4B7D-9516-7BB41E0A4D2D}"/>
            </c:ext>
          </c:extLst>
        </c:ser>
        <c:dLbls>
          <c:showLegendKey val="0"/>
          <c:showVal val="0"/>
          <c:showCatName val="0"/>
          <c:showSerName val="0"/>
          <c:showPercent val="0"/>
          <c:showBubbleSize val="0"/>
        </c:dLbls>
        <c:gapWidth val="100"/>
        <c:overlap val="-24"/>
        <c:axId val="296037464"/>
        <c:axId val="313136168"/>
      </c:barChart>
      <c:catAx>
        <c:axId val="2960374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313136168"/>
        <c:crosses val="autoZero"/>
        <c:auto val="1"/>
        <c:lblAlgn val="ctr"/>
        <c:lblOffset val="100"/>
        <c:noMultiLvlLbl val="0"/>
      </c:catAx>
      <c:valAx>
        <c:axId val="313136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96037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Año Actual: Consumo eléctrico</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Electricidad!$E$27</c:f>
              <c:strCache>
                <c:ptCount val="1"/>
                <c:pt idx="0">
                  <c:v>Consumo (kWh)</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Electricidad!$D$28:$D$39</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Electricidad!$E$28:$E$39</c:f>
              <c:numCache>
                <c:formatCode>0</c:formatCode>
                <c:ptCount val="12"/>
              </c:numCache>
            </c:numRef>
          </c:val>
          <c:extLst xmlns:c16r2="http://schemas.microsoft.com/office/drawing/2015/06/chart">
            <c:ext xmlns:c16="http://schemas.microsoft.com/office/drawing/2014/chart" uri="{C3380CC4-5D6E-409C-BE32-E72D297353CC}">
              <c16:uniqueId val="{00000000-7396-4320-9D64-54CBEEF655E1}"/>
            </c:ext>
          </c:extLst>
        </c:ser>
        <c:dLbls>
          <c:dLblPos val="inEnd"/>
          <c:showLegendKey val="0"/>
          <c:showVal val="1"/>
          <c:showCatName val="0"/>
          <c:showSerName val="0"/>
          <c:showPercent val="0"/>
          <c:showBubbleSize val="0"/>
        </c:dLbls>
        <c:gapWidth val="65"/>
        <c:axId val="298210856"/>
        <c:axId val="298211248"/>
      </c:barChart>
      <c:catAx>
        <c:axId val="2982108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Mes</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8211248"/>
        <c:crosses val="autoZero"/>
        <c:auto val="1"/>
        <c:lblAlgn val="ctr"/>
        <c:lblOffset val="100"/>
        <c:noMultiLvlLbl val="0"/>
      </c:catAx>
      <c:valAx>
        <c:axId val="2982112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s-AR"/>
                  <a:t>kWh</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0" sourceLinked="1"/>
        <c:majorTickMark val="none"/>
        <c:minorTickMark val="none"/>
        <c:tickLblPos val="nextTo"/>
        <c:crossAx val="298210856"/>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000000000000711" l="0.70000000000000095" r="0.70000000000000095" t="0.750000000000007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Año base Ton CO</a:t>
            </a:r>
            <a:r>
              <a:rPr lang="es-CR" baseline="-25000"/>
              <a:t>2e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tx>
            <c:strRef>
              <c:f>'Total CO2 estimación'!$C$5:$C$6</c:f>
              <c:strCache>
                <c:ptCount val="2"/>
                <c:pt idx="0">
                  <c:v>Año base</c:v>
                </c:pt>
                <c:pt idx="1">
                  <c:v>Ton CO2e</c:v>
                </c:pt>
              </c:strCache>
            </c:strRef>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5EE0-457D-B721-70B39F150DF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5EE0-457D-B721-70B39F150DF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5EE0-457D-B721-70B39F150DF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5EE0-457D-B721-70B39F150DF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5EE0-457D-B721-70B39F150DF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5EE0-457D-B721-70B39F150DF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5EE0-457D-B721-70B39F150DF3}"/>
              </c:ext>
            </c:extLst>
          </c:dPt>
          <c:cat>
            <c:strRef>
              <c:f>'Total CO2 estimación'!$B$7:$B$13</c:f>
              <c:strCache>
                <c:ptCount val="7"/>
                <c:pt idx="0">
                  <c:v>Electricidad</c:v>
                </c:pt>
                <c:pt idx="1">
                  <c:v>Combustible</c:v>
                </c:pt>
                <c:pt idx="2">
                  <c:v>Aguas residuales</c:v>
                </c:pt>
                <c:pt idx="3">
                  <c:v>Residuos orgánicos</c:v>
                </c:pt>
                <c:pt idx="4">
                  <c:v>Uso de fertilizantes</c:v>
                </c:pt>
                <c:pt idx="5">
                  <c:v>Proceso digestivo</c:v>
                </c:pt>
                <c:pt idx="6">
                  <c:v>Manejo de estíercol</c:v>
                </c:pt>
              </c:strCache>
            </c:strRef>
          </c:cat>
          <c:val>
            <c:numRef>
              <c:f>'Total CO2 estimación'!$C$7:$C$13</c:f>
              <c:numCache>
                <c:formatCode>0.00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5534-46C6-9155-AABB32B09C8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Año Actual Ton CO</a:t>
            </a:r>
            <a:r>
              <a:rPr lang="en-US" baseline="-25000"/>
              <a:t>2e</a:t>
            </a:r>
          </a:p>
        </c:rich>
      </c:tx>
      <c:layout>
        <c:manualLayout>
          <c:xMode val="edge"/>
          <c:yMode val="edge"/>
          <c:x val="0.32040966754155725"/>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tx>
            <c:strRef>
              <c:f>'Total CO2 estimación'!$D$5:$D$6</c:f>
              <c:strCache>
                <c:ptCount val="2"/>
                <c:pt idx="0">
                  <c:v>Año Actual</c:v>
                </c:pt>
                <c:pt idx="1">
                  <c:v>Ton CO2e</c:v>
                </c:pt>
              </c:strCache>
            </c:strRef>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4783-4451-9048-A4625009F21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4783-4451-9048-A4625009F21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4783-4451-9048-A4625009F21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4783-4451-9048-A4625009F21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4783-4451-9048-A4625009F21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4783-4451-9048-A4625009F21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783-4451-9048-A4625009F213}"/>
              </c:ext>
            </c:extLst>
          </c:dPt>
          <c:cat>
            <c:strRef>
              <c:f>'Total CO2 estimación'!$B$7:$B$13</c:f>
              <c:strCache>
                <c:ptCount val="7"/>
                <c:pt idx="0">
                  <c:v>Electricidad</c:v>
                </c:pt>
                <c:pt idx="1">
                  <c:v>Combustible</c:v>
                </c:pt>
                <c:pt idx="2">
                  <c:v>Aguas residuales</c:v>
                </c:pt>
                <c:pt idx="3">
                  <c:v>Residuos orgánicos</c:v>
                </c:pt>
                <c:pt idx="4">
                  <c:v>Uso de fertilizantes</c:v>
                </c:pt>
                <c:pt idx="5">
                  <c:v>Proceso digestivo</c:v>
                </c:pt>
                <c:pt idx="6">
                  <c:v>Manejo de estíercol</c:v>
                </c:pt>
              </c:strCache>
            </c:strRef>
          </c:cat>
          <c:val>
            <c:numRef>
              <c:f>'Total CO2 estimación'!$D$7:$D$13</c:f>
              <c:numCache>
                <c:formatCode>0.00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ADA4-4AC4-8329-2D789B4C69D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s-CR"/>
              <a:t>Ton CO</a:t>
            </a:r>
            <a:r>
              <a:rPr lang="es-CR" baseline="-25000"/>
              <a:t>2e</a:t>
            </a:r>
          </a:p>
        </c:rich>
      </c:tx>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R"/>
        </a:p>
      </c:txPr>
    </c:title>
    <c:autoTitleDeleted val="0"/>
    <c:plotArea>
      <c:layout/>
      <c:barChart>
        <c:barDir val="col"/>
        <c:grouping val="clustered"/>
        <c:varyColors val="0"/>
        <c:ser>
          <c:idx val="0"/>
          <c:order val="0"/>
          <c:spPr>
            <a:noFill/>
            <a:ln w="9525" cap="flat" cmpd="sng" algn="ctr">
              <a:solidFill>
                <a:schemeClr val="accent1"/>
              </a:solidFill>
              <a:miter lim="800000"/>
            </a:ln>
            <a:effectLst>
              <a:glow rad="63500">
                <a:schemeClr val="accent1">
                  <a:satMod val="175000"/>
                  <a:alpha val="25000"/>
                </a:schemeClr>
              </a:glow>
            </a:effectLst>
          </c:spPr>
          <c:invertIfNegative val="0"/>
          <c:cat>
            <c:strRef>
              <c:f>'Total CO2 estimación'!$C$5:$D$5</c:f>
              <c:strCache>
                <c:ptCount val="2"/>
                <c:pt idx="0">
                  <c:v>Año base</c:v>
                </c:pt>
                <c:pt idx="1">
                  <c:v>Año Actual</c:v>
                </c:pt>
              </c:strCache>
            </c:strRef>
          </c:cat>
          <c:val>
            <c:numRef>
              <c:f>'Total CO2 estimación'!$C$14:$D$14</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0C23-4642-A98C-0DEA2455CBC7}"/>
            </c:ext>
          </c:extLst>
        </c:ser>
        <c:dLbls>
          <c:showLegendKey val="0"/>
          <c:showVal val="0"/>
          <c:showCatName val="0"/>
          <c:showSerName val="0"/>
          <c:showPercent val="0"/>
          <c:showBubbleSize val="0"/>
        </c:dLbls>
        <c:gapWidth val="315"/>
        <c:overlap val="-40"/>
        <c:axId val="313137736"/>
        <c:axId val="313138128"/>
      </c:barChart>
      <c:catAx>
        <c:axId val="31313773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R"/>
          </a:p>
        </c:txPr>
        <c:crossAx val="313138128"/>
        <c:crosses val="autoZero"/>
        <c:auto val="1"/>
        <c:lblAlgn val="ctr"/>
        <c:lblOffset val="100"/>
        <c:noMultiLvlLbl val="0"/>
      </c:catAx>
      <c:valAx>
        <c:axId val="31313812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R"/>
          </a:p>
        </c:txPr>
        <c:crossAx val="313137736"/>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Toneladas CO</a:t>
            </a:r>
            <a:r>
              <a:rPr lang="en-US" baseline="-25000"/>
              <a:t>2</a:t>
            </a:r>
            <a:r>
              <a:rPr lang="en-US"/>
              <a:t> equivalente: Uso eléctrico</a:t>
            </a:r>
          </a:p>
        </c:rich>
      </c:tx>
      <c:layout>
        <c:manualLayout>
          <c:xMode val="edge"/>
          <c:yMode val="edge"/>
          <c:x val="0.1002405770657578"/>
          <c:y val="2.8558675147318913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Electricidad!$Z$7</c:f>
              <c:strCache>
                <c:ptCount val="1"/>
                <c:pt idx="0">
                  <c:v>Toneladas CO2e (total)</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Electricidad!$U$8:$U$9</c:f>
              <c:strCache>
                <c:ptCount val="2"/>
                <c:pt idx="0">
                  <c:v>Año base</c:v>
                </c:pt>
                <c:pt idx="1">
                  <c:v>Año actual</c:v>
                </c:pt>
              </c:strCache>
            </c:strRef>
          </c:cat>
          <c:val>
            <c:numRef>
              <c:f>Electricidad!$Z$8:$Z$9</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AE84-425F-AC70-CC73D651D592}"/>
            </c:ext>
          </c:extLst>
        </c:ser>
        <c:dLbls>
          <c:dLblPos val="inEnd"/>
          <c:showLegendKey val="0"/>
          <c:showVal val="1"/>
          <c:showCatName val="0"/>
          <c:showSerName val="0"/>
          <c:showPercent val="0"/>
          <c:showBubbleSize val="0"/>
        </c:dLbls>
        <c:gapWidth val="65"/>
        <c:axId val="298212032"/>
        <c:axId val="298212424"/>
      </c:barChart>
      <c:catAx>
        <c:axId val="2982120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8212424"/>
        <c:crosses val="autoZero"/>
        <c:auto val="1"/>
        <c:lblAlgn val="ctr"/>
        <c:lblOffset val="100"/>
        <c:noMultiLvlLbl val="0"/>
      </c:catAx>
      <c:valAx>
        <c:axId val="2982124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extTo"/>
        <c:crossAx val="29821203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Gasto eléctrico anual (Colones)</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Electricidad!$V$29</c:f>
              <c:strCache>
                <c:ptCount val="1"/>
                <c:pt idx="0">
                  <c:v>Costo total facturas (Colones)</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Electricidad!$U$30:$U$31</c:f>
              <c:strCache>
                <c:ptCount val="2"/>
                <c:pt idx="0">
                  <c:v>Año base</c:v>
                </c:pt>
                <c:pt idx="1">
                  <c:v>Año actual</c:v>
                </c:pt>
              </c:strCache>
            </c:strRef>
          </c:cat>
          <c:val>
            <c:numRef>
              <c:f>Electricidad!$V$30:$V$31</c:f>
              <c:numCache>
                <c:formatCode>_([$CRC]\ * #,##0.00_);_([$CRC]\ * \(#,##0.00\);_([$CRC]\ * "-"??_);_(@_)</c:formatCode>
                <c:ptCount val="2"/>
                <c:pt idx="0">
                  <c:v>0</c:v>
                </c:pt>
                <c:pt idx="1">
                  <c:v>0</c:v>
                </c:pt>
              </c:numCache>
            </c:numRef>
          </c:val>
          <c:extLst xmlns:c16r2="http://schemas.microsoft.com/office/drawing/2015/06/chart">
            <c:ext xmlns:c16="http://schemas.microsoft.com/office/drawing/2014/chart" uri="{C3380CC4-5D6E-409C-BE32-E72D297353CC}">
              <c16:uniqueId val="{00000000-6A7B-4BF3-9A9B-42617D2C95E7}"/>
            </c:ext>
          </c:extLst>
        </c:ser>
        <c:dLbls>
          <c:dLblPos val="inEnd"/>
          <c:showLegendKey val="0"/>
          <c:showVal val="1"/>
          <c:showCatName val="0"/>
          <c:showSerName val="0"/>
          <c:showPercent val="0"/>
          <c:showBubbleSize val="0"/>
        </c:dLbls>
        <c:gapWidth val="65"/>
        <c:axId val="298570584"/>
        <c:axId val="298570976"/>
      </c:barChart>
      <c:catAx>
        <c:axId val="298570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8570976"/>
        <c:crosses val="autoZero"/>
        <c:auto val="1"/>
        <c:lblAlgn val="ctr"/>
        <c:lblOffset val="100"/>
        <c:noMultiLvlLbl val="0"/>
      </c:catAx>
      <c:valAx>
        <c:axId val="2985709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CRC]\ * #,##0.00_);_([$CRC]\ * \(#,##0.00\);_([$CRC]\ * &quot;-&quot;??_);_(@_)" sourceLinked="1"/>
        <c:majorTickMark val="none"/>
        <c:minorTickMark val="none"/>
        <c:tickLblPos val="nextTo"/>
        <c:crossAx val="29857058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Ton mensuales</a:t>
            </a:r>
            <a:r>
              <a:rPr lang="en-US" baseline="0"/>
              <a:t> de CO</a:t>
            </a:r>
            <a:r>
              <a:rPr lang="en-US" baseline="-25000"/>
              <a:t>2</a:t>
            </a:r>
            <a:r>
              <a:rPr lang="en-US" baseline="0"/>
              <a:t> equivalente</a:t>
            </a:r>
            <a:endParaRPr lang="en-US"/>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Electricidad!$V$51</c:f>
              <c:strCache>
                <c:ptCount val="1"/>
                <c:pt idx="0">
                  <c:v>Año Base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Electricidad!$U$52:$U$64</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Electricidad!$V$52:$V$64</c:f>
              <c:numCache>
                <c:formatCode>0.0000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F918-455B-B2B1-C4D801D4528C}"/>
            </c:ext>
          </c:extLst>
        </c:ser>
        <c:ser>
          <c:idx val="1"/>
          <c:order val="1"/>
          <c:tx>
            <c:strRef>
              <c:f>Electricidad!$W$51</c:f>
              <c:strCache>
                <c:ptCount val="1"/>
                <c:pt idx="0">
                  <c:v>Año 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Electricidad!$U$52:$U$64</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Electricidad!$W$52:$W$64</c:f>
              <c:numCache>
                <c:formatCode>0.0000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F918-455B-B2B1-C4D801D4528C}"/>
            </c:ext>
          </c:extLst>
        </c:ser>
        <c:dLbls>
          <c:showLegendKey val="0"/>
          <c:showVal val="0"/>
          <c:showCatName val="0"/>
          <c:showSerName val="0"/>
          <c:showPercent val="0"/>
          <c:showBubbleSize val="0"/>
        </c:dLbls>
        <c:gapWidth val="100"/>
        <c:overlap val="-24"/>
        <c:axId val="298572152"/>
        <c:axId val="298572544"/>
      </c:barChart>
      <c:catAx>
        <c:axId val="2985721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98572544"/>
        <c:crosses val="autoZero"/>
        <c:auto val="1"/>
        <c:lblAlgn val="ctr"/>
        <c:lblOffset val="100"/>
        <c:noMultiLvlLbl val="0"/>
      </c:catAx>
      <c:valAx>
        <c:axId val="298572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985721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Año Base: Consumo combustible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Combustibles!$D$4</c:f>
              <c:strCache>
                <c:ptCount val="1"/>
                <c:pt idx="0">
                  <c:v>Gasolina (Litros)</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Combustibles!$C$5:$C$16</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Combustibles!$D$5:$D$16</c:f>
              <c:numCache>
                <c:formatCode>0</c:formatCode>
                <c:ptCount val="12"/>
              </c:numCache>
            </c:numRef>
          </c:val>
          <c:extLst xmlns:c16r2="http://schemas.microsoft.com/office/drawing/2015/06/chart">
            <c:ext xmlns:c16="http://schemas.microsoft.com/office/drawing/2014/chart" uri="{C3380CC4-5D6E-409C-BE32-E72D297353CC}">
              <c16:uniqueId val="{00000000-8104-44E6-B7ED-B4EC32499147}"/>
            </c:ext>
          </c:extLst>
        </c:ser>
        <c:ser>
          <c:idx val="1"/>
          <c:order val="1"/>
          <c:tx>
            <c:strRef>
              <c:f>Combustibles!$F$4</c:f>
              <c:strCache>
                <c:ptCount val="1"/>
                <c:pt idx="0">
                  <c:v>Diesel (Litros)</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Combustibles!$C$5:$C$16</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Combustibles!$F$5:$F$16</c:f>
              <c:numCache>
                <c:formatCode>0</c:formatCode>
                <c:ptCount val="12"/>
              </c:numCache>
            </c:numRef>
          </c:val>
          <c:extLst xmlns:c16r2="http://schemas.microsoft.com/office/drawing/2015/06/chart">
            <c:ext xmlns:c16="http://schemas.microsoft.com/office/drawing/2014/chart" uri="{C3380CC4-5D6E-409C-BE32-E72D297353CC}">
              <c16:uniqueId val="{00000001-8104-44E6-B7ED-B4EC32499147}"/>
            </c:ext>
          </c:extLst>
        </c:ser>
        <c:dLbls>
          <c:dLblPos val="inEnd"/>
          <c:showLegendKey val="0"/>
          <c:showVal val="1"/>
          <c:showCatName val="0"/>
          <c:showSerName val="0"/>
          <c:showPercent val="0"/>
          <c:showBubbleSize val="0"/>
        </c:dLbls>
        <c:gapWidth val="65"/>
        <c:axId val="298573328"/>
        <c:axId val="298573720"/>
      </c:barChart>
      <c:catAx>
        <c:axId val="298573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Mes</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8573720"/>
        <c:crosses val="autoZero"/>
        <c:auto val="1"/>
        <c:lblAlgn val="ctr"/>
        <c:lblOffset val="100"/>
        <c:noMultiLvlLbl val="0"/>
      </c:catAx>
      <c:valAx>
        <c:axId val="2985737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Litros</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0" sourceLinked="1"/>
        <c:majorTickMark val="none"/>
        <c:minorTickMark val="none"/>
        <c:tickLblPos val="nextTo"/>
        <c:crossAx val="298573328"/>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000000000000711" l="0.70000000000000095" r="0.70000000000000095" t="0.750000000000007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Comparativo año base y actual: Combustible (L)</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Combustibles!$C$66</c:f>
              <c:strCache>
                <c:ptCount val="1"/>
                <c:pt idx="0">
                  <c:v>Año Base (total litros)</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Combustibles!$B$67:$B$79</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Combustibles!$C$67:$C$79</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67BE-46F2-A45C-B0A2E1499BD7}"/>
            </c:ext>
          </c:extLst>
        </c:ser>
        <c:ser>
          <c:idx val="1"/>
          <c:order val="1"/>
          <c:tx>
            <c:strRef>
              <c:f>Combustibles!$D$66</c:f>
              <c:strCache>
                <c:ptCount val="1"/>
                <c:pt idx="0">
                  <c:v>Año Actual (total litros)</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Combustibles!$B$67:$B$79</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Combustibles!$D$67:$D$79</c:f>
              <c:numCache>
                <c:formatCode>0</c:formatCode>
                <c:ptCount val="13"/>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67BE-46F2-A45C-B0A2E1499BD7}"/>
            </c:ext>
          </c:extLst>
        </c:ser>
        <c:dLbls>
          <c:dLblPos val="inEnd"/>
          <c:showLegendKey val="0"/>
          <c:showVal val="1"/>
          <c:showCatName val="0"/>
          <c:showSerName val="0"/>
          <c:showPercent val="0"/>
          <c:showBubbleSize val="0"/>
        </c:dLbls>
        <c:gapWidth val="65"/>
        <c:axId val="298246136"/>
        <c:axId val="298246528"/>
      </c:barChart>
      <c:catAx>
        <c:axId val="2982461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Mes</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8246528"/>
        <c:crosses val="autoZero"/>
        <c:auto val="1"/>
        <c:lblAlgn val="ctr"/>
        <c:lblOffset val="100"/>
        <c:noMultiLvlLbl val="0"/>
      </c:catAx>
      <c:valAx>
        <c:axId val="2982465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Litros</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1"/>
        <c:majorTickMark val="none"/>
        <c:minorTickMark val="none"/>
        <c:tickLblPos val="nextTo"/>
        <c:crossAx val="298246136"/>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000000000000799" l="0.70000000000000095" r="0.70000000000000095" t="0.7500000000000079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 Año Actual: Consumo combustible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R"/>
        </a:p>
      </c:txPr>
    </c:title>
    <c:autoTitleDeleted val="0"/>
    <c:plotArea>
      <c:layout/>
      <c:barChart>
        <c:barDir val="col"/>
        <c:grouping val="clustered"/>
        <c:varyColors val="0"/>
        <c:ser>
          <c:idx val="0"/>
          <c:order val="0"/>
          <c:tx>
            <c:strRef>
              <c:f>Combustibles!$D$35</c:f>
              <c:strCache>
                <c:ptCount val="1"/>
                <c:pt idx="0">
                  <c:v>Gasolina (Litros)</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Combustibles!$C$36:$C$47</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Combustibles!$D$36:$D$47</c:f>
              <c:numCache>
                <c:formatCode>0</c:formatCode>
                <c:ptCount val="12"/>
              </c:numCache>
            </c:numRef>
          </c:val>
          <c:extLst xmlns:c16r2="http://schemas.microsoft.com/office/drawing/2015/06/chart">
            <c:ext xmlns:c16="http://schemas.microsoft.com/office/drawing/2014/chart" uri="{C3380CC4-5D6E-409C-BE32-E72D297353CC}">
              <c16:uniqueId val="{00000000-D2A8-4293-89E7-2F3905AD1AF0}"/>
            </c:ext>
          </c:extLst>
        </c:ser>
        <c:ser>
          <c:idx val="1"/>
          <c:order val="1"/>
          <c:tx>
            <c:strRef>
              <c:f>Combustibles!$F$35</c:f>
              <c:strCache>
                <c:ptCount val="1"/>
                <c:pt idx="0">
                  <c:v>Diesel (Litros)</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Combustibles!$C$36:$C$47</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Combustibles!$F$36:$F$47</c:f>
              <c:numCache>
                <c:formatCode>0</c:formatCode>
                <c:ptCount val="12"/>
              </c:numCache>
            </c:numRef>
          </c:val>
          <c:extLst xmlns:c16r2="http://schemas.microsoft.com/office/drawing/2015/06/chart">
            <c:ext xmlns:c16="http://schemas.microsoft.com/office/drawing/2014/chart" uri="{C3380CC4-5D6E-409C-BE32-E72D297353CC}">
              <c16:uniqueId val="{00000001-D2A8-4293-89E7-2F3905AD1AF0}"/>
            </c:ext>
          </c:extLst>
        </c:ser>
        <c:dLbls>
          <c:dLblPos val="inEnd"/>
          <c:showLegendKey val="0"/>
          <c:showVal val="1"/>
          <c:showCatName val="0"/>
          <c:showSerName val="0"/>
          <c:showPercent val="0"/>
          <c:showBubbleSize val="0"/>
        </c:dLbls>
        <c:gapWidth val="65"/>
        <c:axId val="298571760"/>
        <c:axId val="298570192"/>
      </c:barChart>
      <c:catAx>
        <c:axId val="2985717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Mes</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R"/>
          </a:p>
        </c:txPr>
        <c:crossAx val="298570192"/>
        <c:crosses val="autoZero"/>
        <c:auto val="1"/>
        <c:lblAlgn val="ctr"/>
        <c:lblOffset val="100"/>
        <c:noMultiLvlLbl val="0"/>
      </c:catAx>
      <c:valAx>
        <c:axId val="2985701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Litros</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R"/>
            </a:p>
          </c:txPr>
        </c:title>
        <c:numFmt formatCode="0" sourceLinked="1"/>
        <c:majorTickMark val="none"/>
        <c:minorTickMark val="none"/>
        <c:tickLblPos val="nextTo"/>
        <c:crossAx val="298571760"/>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R"/>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R"/>
    </a:p>
  </c:txPr>
  <c:printSettings>
    <c:headerFooter/>
    <c:pageMargins b="0.75000000000000711" l="0.70000000000000095" r="0.70000000000000095" t="0.750000000000007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hart" Target="../charts/chart16.xml"/><Relationship Id="rId3" Type="http://schemas.openxmlformats.org/officeDocument/2006/relationships/chart" Target="../charts/chart9.xml"/><Relationship Id="rId7" Type="http://schemas.openxmlformats.org/officeDocument/2006/relationships/chart" Target="../charts/chart13.xml"/><Relationship Id="rId12" Type="http://schemas.openxmlformats.org/officeDocument/2006/relationships/chart" Target="../charts/chart15.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4.xml"/><Relationship Id="rId5" Type="http://schemas.openxmlformats.org/officeDocument/2006/relationships/chart" Target="../charts/chart11.xml"/><Relationship Id="rId10" Type="http://schemas.openxmlformats.org/officeDocument/2006/relationships/image" Target="../media/image4.emf"/><Relationship Id="rId4" Type="http://schemas.openxmlformats.org/officeDocument/2006/relationships/chart" Target="../charts/chart10.xml"/><Relationship Id="rId9"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chart" Target="../charts/chart19.xml"/><Relationship Id="rId7" Type="http://schemas.openxmlformats.org/officeDocument/2006/relationships/image" Target="../media/image5.emf"/><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editAs="oneCell">
    <xdr:from>
      <xdr:col>0</xdr:col>
      <xdr:colOff>619125</xdr:colOff>
      <xdr:row>4</xdr:row>
      <xdr:rowOff>161925</xdr:rowOff>
    </xdr:from>
    <xdr:to>
      <xdr:col>7</xdr:col>
      <xdr:colOff>685800</xdr:colOff>
      <xdr:row>30</xdr:row>
      <xdr:rowOff>0</xdr:rowOff>
    </xdr:to>
    <xdr:pic>
      <xdr:nvPicPr>
        <xdr:cNvPr id="2" name="Imagen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8451"/>
        <a:stretch/>
      </xdr:blipFill>
      <xdr:spPr bwMode="auto">
        <a:xfrm>
          <a:off x="619125" y="923925"/>
          <a:ext cx="5400675"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7</xdr:col>
      <xdr:colOff>66675</xdr:colOff>
      <xdr:row>4</xdr:row>
      <xdr:rowOff>66675</xdr:rowOff>
    </xdr:to>
    <xdr:pic>
      <xdr:nvPicPr>
        <xdr:cNvPr id="3" name="Imagen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64" t="-989" r="-1764" b="86656"/>
        <a:stretch/>
      </xdr:blipFill>
      <xdr:spPr bwMode="auto">
        <a:xfrm>
          <a:off x="0" y="0"/>
          <a:ext cx="5400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409575</xdr:colOff>
      <xdr:row>4</xdr:row>
      <xdr:rowOff>104775</xdr:rowOff>
    </xdr:from>
    <xdr:to>
      <xdr:col>16</xdr:col>
      <xdr:colOff>219075</xdr:colOff>
      <xdr:row>29</xdr:row>
      <xdr:rowOff>9525</xdr:rowOff>
    </xdr:to>
    <xdr:sp macro="" textlink="">
      <xdr:nvSpPr>
        <xdr:cNvPr id="5" name="Cuadro de texto 1"/>
        <xdr:cNvSpPr txBox="1"/>
      </xdr:nvSpPr>
      <xdr:spPr>
        <a:xfrm>
          <a:off x="6505575" y="866775"/>
          <a:ext cx="5905500" cy="4591050"/>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4000"/>
            </a:lnSpc>
            <a:spcAft>
              <a:spcPts val="0"/>
            </a:spcAft>
          </a:pPr>
          <a:r>
            <a:rPr lang="es-CR" sz="1100">
              <a:solidFill>
                <a:srgbClr val="000000"/>
              </a:solidFill>
              <a:effectLst/>
              <a:latin typeface="DINOT-Regular"/>
              <a:ea typeface="Calibri" panose="020F0502020204030204" pitchFamily="34" charset="0"/>
              <a:cs typeface="DINOT-Regular"/>
            </a:rPr>
            <a:t>El proyecto Fortalecimiento de Cadenas Agropecuarias Bajas en Carbono, tiene por objetivo favorecer el entendimiento y el análisis de las causas, efectos, estrategias locales y acciones individuales actuales al cambio climático, promoviendo las habilidades de los profesionales del sector agropecuario para la Gestión del Inventario de GEI en productores agropecuarios de las cadenas productivas. </a:t>
          </a:r>
          <a:endParaRPr lang="es-CR" sz="1200">
            <a:effectLst/>
            <a:latin typeface="DINOT-Regular"/>
            <a:ea typeface="Calibri" panose="020F0502020204030204" pitchFamily="34" charset="0"/>
            <a:cs typeface="Times New Roman" panose="02020603050405020304" pitchFamily="18" charset="0"/>
          </a:endParaRPr>
        </a:p>
        <a:p>
          <a:pPr algn="just">
            <a:lnSpc>
              <a:spcPct val="114000"/>
            </a:lnSpc>
            <a:spcAft>
              <a:spcPts val="0"/>
            </a:spcAft>
          </a:pPr>
          <a:r>
            <a:rPr lang="es-CR" sz="1100">
              <a:solidFill>
                <a:srgbClr val="000000"/>
              </a:solidFill>
              <a:effectLst/>
              <a:latin typeface="DINOT-Regular"/>
              <a:ea typeface="Calibri" panose="020F0502020204030204" pitchFamily="34" charset="0"/>
              <a:cs typeface="DINOT-Regular"/>
            </a:rPr>
            <a:t>Dentro de las actividades del proyecto se realizaron talleres, visitas y herramientas para fortalecer las capacidades del grupo de productores de cada cadena productiva involucrada. Las visitas se realizaron para apoyar a los productores in situ en la identificación de fuentes de Gases Efecto Invernadero (GEI), realizar la cuantificación de las emisiones de GEI e identificar posibles acciones de reducción de emisiones. </a:t>
          </a:r>
          <a:endParaRPr lang="es-CR" sz="1200">
            <a:effectLst/>
            <a:latin typeface="DINOT-Regular"/>
            <a:ea typeface="Calibri" panose="020F0502020204030204" pitchFamily="34" charset="0"/>
            <a:cs typeface="Times New Roman" panose="02020603050405020304" pitchFamily="18" charset="0"/>
          </a:endParaRPr>
        </a:p>
        <a:p>
          <a:pPr algn="just">
            <a:lnSpc>
              <a:spcPct val="114000"/>
            </a:lnSpc>
            <a:spcAft>
              <a:spcPts val="0"/>
            </a:spcAft>
          </a:pPr>
          <a:r>
            <a:rPr lang="es-CR" sz="1100">
              <a:solidFill>
                <a:srgbClr val="000000"/>
              </a:solidFill>
              <a:effectLst/>
              <a:latin typeface="DINOT-Regular"/>
              <a:ea typeface="Calibri" panose="020F0502020204030204" pitchFamily="34" charset="0"/>
              <a:cs typeface="DINOT-Regular"/>
            </a:rPr>
            <a:t>Las herramientas del proyecto fuero un Libro de Cálculo en Excel: Herramienta Agropecuaria de GEI con su respectivo Manual de Usuario para el cálculo de emisiones de GEI y una Bitácora de Campo para el Registro de Datos Actividad en Fincas Agropecuarias. La información que se compila en la Bitácora de Campo permitirá calcular las emisiones en cada finca en el periodo de registro. </a:t>
          </a:r>
          <a:endParaRPr lang="es-CR" sz="1200">
            <a:effectLst/>
            <a:latin typeface="DINOT-Regular"/>
            <a:ea typeface="Calibri" panose="020F0502020204030204" pitchFamily="34" charset="0"/>
            <a:cs typeface="Times New Roman" panose="02020603050405020304" pitchFamily="18" charset="0"/>
          </a:endParaRPr>
        </a:p>
        <a:p>
          <a:pPr algn="just">
            <a:lnSpc>
              <a:spcPct val="114000"/>
            </a:lnSpc>
            <a:spcAft>
              <a:spcPts val="0"/>
            </a:spcAft>
          </a:pPr>
          <a:r>
            <a:rPr lang="es-CR" sz="1100">
              <a:solidFill>
                <a:srgbClr val="000000"/>
              </a:solidFill>
              <a:effectLst/>
              <a:latin typeface="DINOT-Regular"/>
              <a:ea typeface="Calibri" panose="020F0502020204030204" pitchFamily="34" charset="0"/>
              <a:cs typeface="DINOT-Regular"/>
            </a:rPr>
            <a:t>Los productos mencionados permitirán a los productores iniciar con la elaboración del inventario de GEI de la finca agropecuario. Los beneficios de gestionar los inventarios de GEI son: </a:t>
          </a:r>
          <a:endParaRPr lang="es-CR" sz="1200">
            <a:effectLst/>
            <a:latin typeface="DINOT-Regular"/>
            <a:ea typeface="Calibri" panose="020F0502020204030204" pitchFamily="34" charset="0"/>
            <a:cs typeface="Times New Roman" panose="02020603050405020304" pitchFamily="18" charset="0"/>
          </a:endParaRPr>
        </a:p>
        <a:p>
          <a:pPr marL="228600" indent="-228600" algn="just">
            <a:lnSpc>
              <a:spcPct val="114000"/>
            </a:lnSpc>
            <a:spcAft>
              <a:spcPts val="0"/>
            </a:spcAft>
          </a:pPr>
          <a:r>
            <a:rPr lang="es-CR" sz="1100">
              <a:solidFill>
                <a:srgbClr val="000000"/>
              </a:solidFill>
              <a:effectLst/>
              <a:latin typeface="DINOT-Regular"/>
              <a:ea typeface="Calibri" panose="020F0502020204030204" pitchFamily="34" charset="0"/>
              <a:cs typeface="DINOT-Regular"/>
            </a:rPr>
            <a:t>• Identificar opciones de ahorro económico en la gestión de los recursos de la finca. </a:t>
          </a:r>
          <a:endParaRPr lang="es-CR" sz="1200">
            <a:effectLst/>
            <a:latin typeface="DINOT-Regular"/>
            <a:ea typeface="Calibri" panose="020F0502020204030204" pitchFamily="34" charset="0"/>
            <a:cs typeface="Times New Roman" panose="02020603050405020304" pitchFamily="18" charset="0"/>
          </a:endParaRPr>
        </a:p>
        <a:p>
          <a:pPr marL="228600" indent="-228600" algn="just">
            <a:lnSpc>
              <a:spcPct val="114000"/>
            </a:lnSpc>
            <a:spcAft>
              <a:spcPts val="0"/>
            </a:spcAft>
          </a:pPr>
          <a:r>
            <a:rPr lang="es-CR" sz="1100">
              <a:solidFill>
                <a:srgbClr val="000000"/>
              </a:solidFill>
              <a:effectLst/>
              <a:latin typeface="DINOT-Regular"/>
              <a:ea typeface="Calibri" panose="020F0502020204030204" pitchFamily="34" charset="0"/>
              <a:cs typeface="DINOT-Regular"/>
            </a:rPr>
            <a:t>• Potencia el uso adecuado de los recursos de la finca agropecuaria. </a:t>
          </a:r>
          <a:endParaRPr lang="es-CR" sz="1200">
            <a:effectLst/>
            <a:latin typeface="DINOT-Regular"/>
            <a:ea typeface="Calibri" panose="020F0502020204030204" pitchFamily="34" charset="0"/>
            <a:cs typeface="Times New Roman" panose="02020603050405020304" pitchFamily="18" charset="0"/>
          </a:endParaRPr>
        </a:p>
        <a:p>
          <a:pPr marL="228600" indent="-228600" algn="just">
            <a:lnSpc>
              <a:spcPct val="114000"/>
            </a:lnSpc>
            <a:spcAft>
              <a:spcPts val="0"/>
            </a:spcAft>
          </a:pPr>
          <a:r>
            <a:rPr lang="es-CR" sz="1100">
              <a:solidFill>
                <a:srgbClr val="000000"/>
              </a:solidFill>
              <a:effectLst/>
              <a:latin typeface="DINOT-Regular"/>
              <a:ea typeface="Calibri" panose="020F0502020204030204" pitchFamily="34" charset="0"/>
              <a:cs typeface="DINOT-Regular"/>
            </a:rPr>
            <a:t>• Permite identificar opciones de mejora en prácticas operativas y administrativas de la finca agropecuaria. </a:t>
          </a:r>
          <a:endParaRPr lang="es-CR" sz="1200">
            <a:effectLst/>
            <a:latin typeface="DINOT-Regular"/>
            <a:ea typeface="Calibri" panose="020F0502020204030204" pitchFamily="34" charset="0"/>
            <a:cs typeface="Times New Roman" panose="02020603050405020304" pitchFamily="18" charset="0"/>
          </a:endParaRPr>
        </a:p>
        <a:p>
          <a:pPr marL="228600" indent="-228600" algn="just">
            <a:lnSpc>
              <a:spcPct val="114000"/>
            </a:lnSpc>
            <a:spcAft>
              <a:spcPts val="0"/>
            </a:spcAft>
          </a:pPr>
          <a:r>
            <a:rPr lang="es-CR" sz="1100">
              <a:solidFill>
                <a:srgbClr val="000000"/>
              </a:solidFill>
              <a:effectLst/>
              <a:latin typeface="DINOT-Regular"/>
              <a:ea typeface="Calibri" panose="020F0502020204030204" pitchFamily="34" charset="0"/>
              <a:cs typeface="DINOT-Regular"/>
            </a:rPr>
            <a:t>• Gestionar la finca agropecuaria de forma amigable con el ambiente y de forma responsable.</a:t>
          </a:r>
          <a:endParaRPr lang="es-CR" sz="1200">
            <a:effectLst/>
            <a:latin typeface="DINOT-Regular"/>
            <a:ea typeface="Calibri" panose="020F0502020204030204" pitchFamily="34" charset="0"/>
            <a:cs typeface="Times New Roman" panose="02020603050405020304" pitchFamily="18" charset="0"/>
          </a:endParaRPr>
        </a:p>
        <a:p>
          <a:pPr>
            <a:lnSpc>
              <a:spcPct val="107000"/>
            </a:lnSpc>
            <a:spcAft>
              <a:spcPts val="800"/>
            </a:spcAft>
          </a:pPr>
          <a:r>
            <a:rPr lang="es-CR" sz="1100">
              <a:effectLst/>
              <a:ea typeface="Calibri" panose="020F0502020204030204" pitchFamily="34" charset="0"/>
              <a:cs typeface="Times New Roman" panose="02020603050405020304" pitchFamily="18" charset="0"/>
            </a:rPr>
            <a:t> </a:t>
          </a:r>
        </a:p>
      </xdr:txBody>
    </xdr:sp>
    <xdr:clientData/>
  </xdr:twoCellAnchor>
  <xdr:twoCellAnchor>
    <xdr:from>
      <xdr:col>9</xdr:col>
      <xdr:colOff>142875</xdr:colOff>
      <xdr:row>0</xdr:row>
      <xdr:rowOff>95250</xdr:rowOff>
    </xdr:from>
    <xdr:to>
      <xdr:col>16</xdr:col>
      <xdr:colOff>19050</xdr:colOff>
      <xdr:row>4</xdr:row>
      <xdr:rowOff>142875</xdr:rowOff>
    </xdr:to>
    <xdr:sp macro="" textlink="">
      <xdr:nvSpPr>
        <xdr:cNvPr id="6" name="Cuadro de texto 1"/>
        <xdr:cNvSpPr txBox="1"/>
      </xdr:nvSpPr>
      <xdr:spPr>
        <a:xfrm>
          <a:off x="7000875" y="95250"/>
          <a:ext cx="5210175" cy="809625"/>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ts val="1205"/>
            </a:lnSpc>
            <a:spcAft>
              <a:spcPts val="0"/>
            </a:spcAft>
          </a:pPr>
          <a:endParaRPr lang="es-CR" sz="2400" b="1">
            <a:solidFill>
              <a:srgbClr val="1F4E79"/>
            </a:solidFill>
            <a:effectLst/>
            <a:latin typeface="DINOT-Bold"/>
            <a:ea typeface="Calibri" panose="020F0502020204030204" pitchFamily="34" charset="0"/>
            <a:cs typeface="DINOT-Bold"/>
          </a:endParaRPr>
        </a:p>
        <a:p>
          <a:pPr algn="ctr">
            <a:lnSpc>
              <a:spcPts val="1205"/>
            </a:lnSpc>
            <a:spcAft>
              <a:spcPts val="0"/>
            </a:spcAft>
          </a:pPr>
          <a:r>
            <a:rPr lang="es-CR" sz="2400" b="1">
              <a:solidFill>
                <a:srgbClr val="1F4E79"/>
              </a:solidFill>
              <a:effectLst/>
              <a:latin typeface="DINOT-Bold"/>
              <a:ea typeface="Calibri" panose="020F0502020204030204" pitchFamily="34" charset="0"/>
              <a:cs typeface="DINOT-Bold"/>
            </a:rPr>
            <a:t>Fortalecimiento de Cadenas</a:t>
          </a:r>
        </a:p>
        <a:p>
          <a:pPr algn="ctr">
            <a:lnSpc>
              <a:spcPts val="1205"/>
            </a:lnSpc>
            <a:spcAft>
              <a:spcPts val="0"/>
            </a:spcAft>
          </a:pPr>
          <a:endParaRPr lang="es-CR" sz="1200">
            <a:effectLst/>
            <a:latin typeface="DINOT-Bold"/>
            <a:ea typeface="Calibri" panose="020F0502020204030204" pitchFamily="34" charset="0"/>
            <a:cs typeface="Times New Roman" panose="02020603050405020304" pitchFamily="18" charset="0"/>
          </a:endParaRPr>
        </a:p>
        <a:p>
          <a:pPr algn="ctr">
            <a:lnSpc>
              <a:spcPts val="1205"/>
            </a:lnSpc>
            <a:spcAft>
              <a:spcPts val="0"/>
            </a:spcAft>
          </a:pPr>
          <a:r>
            <a:rPr lang="es-CR" sz="2400" b="1">
              <a:solidFill>
                <a:srgbClr val="1F4E79"/>
              </a:solidFill>
              <a:effectLst/>
              <a:latin typeface="DINOT-Bold"/>
              <a:ea typeface="Calibri" panose="020F0502020204030204" pitchFamily="34" charset="0"/>
              <a:cs typeface="DINOT-Bold"/>
            </a:rPr>
            <a:t>Agropecuarias Bajas en Carbono</a:t>
          </a:r>
          <a:endParaRPr lang="es-CR" sz="1200">
            <a:effectLst/>
            <a:latin typeface="DINOT-Bold"/>
            <a:ea typeface="Calibri" panose="020F0502020204030204" pitchFamily="34" charset="0"/>
            <a:cs typeface="Times New Roman" panose="02020603050405020304" pitchFamily="18" charset="0"/>
          </a:endParaRPr>
        </a:p>
        <a:p>
          <a:pPr algn="ctr">
            <a:lnSpc>
              <a:spcPct val="107000"/>
            </a:lnSpc>
            <a:spcAft>
              <a:spcPts val="800"/>
            </a:spcAft>
          </a:pPr>
          <a:r>
            <a:rPr lang="es-CR" sz="1100">
              <a:solidFill>
                <a:srgbClr val="1F4E79"/>
              </a:solidFill>
              <a:effectLst/>
              <a:ea typeface="Calibri" panose="020F0502020204030204" pitchFamily="34" charset="0"/>
              <a:cs typeface="Times New Roman" panose="02020603050405020304" pitchFamily="18" charset="0"/>
            </a:rPr>
            <a:t> </a:t>
          </a:r>
          <a:endParaRPr lang="es-CR" sz="11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438150</xdr:colOff>
      <xdr:row>3</xdr:row>
      <xdr:rowOff>180975</xdr:rowOff>
    </xdr:from>
    <xdr:to>
      <xdr:col>10</xdr:col>
      <xdr:colOff>438150</xdr:colOff>
      <xdr:row>18</xdr:row>
      <xdr:rowOff>0</xdr:rowOff>
    </xdr:to>
    <xdr:graphicFrame macro="">
      <xdr:nvGraphicFramePr>
        <xdr:cNvPr id="2" name="Gráfico 1">
          <a:extLst>
            <a:ext uri="{FF2B5EF4-FFF2-40B4-BE49-F238E27FC236}">
              <a16:creationId xmlns:a16="http://schemas.microsoft.com/office/drawing/2014/main" xmlns="" id="{A6899021-F886-4160-8342-3F003F929D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742950</xdr:colOff>
      <xdr:row>3</xdr:row>
      <xdr:rowOff>190500</xdr:rowOff>
    </xdr:from>
    <xdr:to>
      <xdr:col>16</xdr:col>
      <xdr:colOff>742950</xdr:colOff>
      <xdr:row>18</xdr:row>
      <xdr:rowOff>9525</xdr:rowOff>
    </xdr:to>
    <xdr:graphicFrame macro="">
      <xdr:nvGraphicFramePr>
        <xdr:cNvPr id="5" name="Gráfico 4">
          <a:extLst>
            <a:ext uri="{FF2B5EF4-FFF2-40B4-BE49-F238E27FC236}">
              <a16:creationId xmlns:a16="http://schemas.microsoft.com/office/drawing/2014/main" xmlns="" id="{F980CE4D-93C0-4635-8656-754B0286C3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485775</xdr:colOff>
      <xdr:row>21</xdr:row>
      <xdr:rowOff>9525</xdr:rowOff>
    </xdr:from>
    <xdr:to>
      <xdr:col>10</xdr:col>
      <xdr:colOff>485775</xdr:colOff>
      <xdr:row>35</xdr:row>
      <xdr:rowOff>47625</xdr:rowOff>
    </xdr:to>
    <xdr:graphicFrame macro="">
      <xdr:nvGraphicFramePr>
        <xdr:cNvPr id="8" name="Gráfico 7">
          <a:extLst>
            <a:ext uri="{FF2B5EF4-FFF2-40B4-BE49-F238E27FC236}">
              <a16:creationId xmlns:a16="http://schemas.microsoft.com/office/drawing/2014/main" xmlns="" id="{1DCD875E-91F3-4F02-B4EE-17474D45C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190499</xdr:colOff>
      <xdr:row>5</xdr:row>
      <xdr:rowOff>47625</xdr:rowOff>
    </xdr:from>
    <xdr:to>
      <xdr:col>17</xdr:col>
      <xdr:colOff>500062</xdr:colOff>
      <xdr:row>21</xdr:row>
      <xdr:rowOff>142875</xdr:rowOff>
    </xdr:to>
    <xdr:graphicFrame macro="">
      <xdr:nvGraphicFramePr>
        <xdr:cNvPr id="2" name="3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678656</xdr:colOff>
      <xdr:row>46</xdr:row>
      <xdr:rowOff>176213</xdr:rowOff>
    </xdr:from>
    <xdr:to>
      <xdr:col>12</xdr:col>
      <xdr:colOff>216694</xdr:colOff>
      <xdr:row>64</xdr:row>
      <xdr:rowOff>83344</xdr:rowOff>
    </xdr:to>
    <xdr:graphicFrame macro="">
      <xdr:nvGraphicFramePr>
        <xdr:cNvPr id="5" name="5 Gráfico">
          <a:extLst>
            <a:ext uri="{FF2B5EF4-FFF2-40B4-BE49-F238E27FC236}">
              <a16:creationId xmlns:a16="http://schemas.microsoft.com/office/drawing/2014/main" xmlns=""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223838</xdr:colOff>
      <xdr:row>26</xdr:row>
      <xdr:rowOff>11907</xdr:rowOff>
    </xdr:from>
    <xdr:to>
      <xdr:col>17</xdr:col>
      <xdr:colOff>345281</xdr:colOff>
      <xdr:row>41</xdr:row>
      <xdr:rowOff>178594</xdr:rowOff>
    </xdr:to>
    <xdr:graphicFrame macro="">
      <xdr:nvGraphicFramePr>
        <xdr:cNvPr id="9" name="3 Gráfico">
          <a:extLst>
            <a:ext uri="{FF2B5EF4-FFF2-40B4-BE49-F238E27FC236}">
              <a16:creationId xmlns:a16="http://schemas.microsoft.com/office/drawing/2014/main" xmlns=""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376237</xdr:colOff>
      <xdr:row>4</xdr:row>
      <xdr:rowOff>297656</xdr:rowOff>
    </xdr:from>
    <xdr:to>
      <xdr:col>34</xdr:col>
      <xdr:colOff>221456</xdr:colOff>
      <xdr:row>19</xdr:row>
      <xdr:rowOff>80963</xdr:rowOff>
    </xdr:to>
    <xdr:graphicFrame macro="">
      <xdr:nvGraphicFramePr>
        <xdr:cNvPr id="3" name="Chart 2">
          <a:extLst>
            <a:ext uri="{FF2B5EF4-FFF2-40B4-BE49-F238E27FC236}">
              <a16:creationId xmlns:a16="http://schemas.microsoft.com/office/drawing/2014/main" xmlns=""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259556</xdr:colOff>
      <xdr:row>27</xdr:row>
      <xdr:rowOff>109537</xdr:rowOff>
    </xdr:from>
    <xdr:to>
      <xdr:col>28</xdr:col>
      <xdr:colOff>1014412</xdr:colOff>
      <xdr:row>39</xdr:row>
      <xdr:rowOff>95250</xdr:rowOff>
    </xdr:to>
    <xdr:graphicFrame macro="">
      <xdr:nvGraphicFramePr>
        <xdr:cNvPr id="6" name="Chart 5">
          <a:extLst>
            <a:ext uri="{FF2B5EF4-FFF2-40B4-BE49-F238E27FC236}">
              <a16:creationId xmlns:a16="http://schemas.microsoft.com/office/drawing/2014/main" xmlns=""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119063</xdr:colOff>
      <xdr:row>47</xdr:row>
      <xdr:rowOff>69057</xdr:rowOff>
    </xdr:from>
    <xdr:to>
      <xdr:col>32</xdr:col>
      <xdr:colOff>202405</xdr:colOff>
      <xdr:row>65</xdr:row>
      <xdr:rowOff>35719</xdr:rowOff>
    </xdr:to>
    <xdr:graphicFrame macro="">
      <xdr:nvGraphicFramePr>
        <xdr:cNvPr id="11" name="Gráfico 10">
          <a:extLst>
            <a:ext uri="{FF2B5EF4-FFF2-40B4-BE49-F238E27FC236}">
              <a16:creationId xmlns:a16="http://schemas.microsoft.com/office/drawing/2014/main" xmlns="" id="{E8A5E2D4-7A20-49C5-B314-6B8C5752EC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401108</xdr:colOff>
      <xdr:row>17</xdr:row>
      <xdr:rowOff>148167</xdr:rowOff>
    </xdr:from>
    <xdr:to>
      <xdr:col>9</xdr:col>
      <xdr:colOff>95250</xdr:colOff>
      <xdr:row>30</xdr:row>
      <xdr:rowOff>148167</xdr:rowOff>
    </xdr:to>
    <xdr:graphicFrame macro="">
      <xdr:nvGraphicFramePr>
        <xdr:cNvPr id="2" name="3 Gráfico">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79</xdr:row>
      <xdr:rowOff>432518</xdr:rowOff>
    </xdr:from>
    <xdr:to>
      <xdr:col>4</xdr:col>
      <xdr:colOff>542823</xdr:colOff>
      <xdr:row>93</xdr:row>
      <xdr:rowOff>153630</xdr:rowOff>
    </xdr:to>
    <xdr:graphicFrame macro="">
      <xdr:nvGraphicFramePr>
        <xdr:cNvPr id="3" name="5 Gráfico">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475192</xdr:colOff>
      <xdr:row>48</xdr:row>
      <xdr:rowOff>137583</xdr:rowOff>
    </xdr:from>
    <xdr:to>
      <xdr:col>9</xdr:col>
      <xdr:colOff>197909</xdr:colOff>
      <xdr:row>61</xdr:row>
      <xdr:rowOff>137583</xdr:rowOff>
    </xdr:to>
    <xdr:graphicFrame macro="">
      <xdr:nvGraphicFramePr>
        <xdr:cNvPr id="4" name="3 Gráfico">
          <a:extLst>
            <a:ext uri="{FF2B5EF4-FFF2-40B4-BE49-F238E27FC236}">
              <a16:creationId xmlns:a16="http://schemas.microsoft.com/office/drawing/2014/main" xmlns=""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365280</xdr:colOff>
      <xdr:row>22</xdr:row>
      <xdr:rowOff>19403</xdr:rowOff>
    </xdr:from>
    <xdr:to>
      <xdr:col>17</xdr:col>
      <xdr:colOff>78460</xdr:colOff>
      <xdr:row>36</xdr:row>
      <xdr:rowOff>249071</xdr:rowOff>
    </xdr:to>
    <xdr:graphicFrame macro="">
      <xdr:nvGraphicFramePr>
        <xdr:cNvPr id="6" name="Chart 5">
          <a:extLst>
            <a:ext uri="{FF2B5EF4-FFF2-40B4-BE49-F238E27FC236}">
              <a16:creationId xmlns:a16="http://schemas.microsoft.com/office/drawing/2014/main" xmlns=""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32934</xdr:colOff>
      <xdr:row>22</xdr:row>
      <xdr:rowOff>80855</xdr:rowOff>
    </xdr:from>
    <xdr:to>
      <xdr:col>24</xdr:col>
      <xdr:colOff>573755</xdr:colOff>
      <xdr:row>36</xdr:row>
      <xdr:rowOff>105684</xdr:rowOff>
    </xdr:to>
    <xdr:graphicFrame macro="">
      <xdr:nvGraphicFramePr>
        <xdr:cNvPr id="7" name="Chart 6">
          <a:extLst>
            <a:ext uri="{FF2B5EF4-FFF2-40B4-BE49-F238E27FC236}">
              <a16:creationId xmlns:a16="http://schemas.microsoft.com/office/drawing/2014/main" xmlns=""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406707</xdr:colOff>
      <xdr:row>41</xdr:row>
      <xdr:rowOff>187993</xdr:rowOff>
    </xdr:from>
    <xdr:to>
      <xdr:col>17</xdr:col>
      <xdr:colOff>119887</xdr:colOff>
      <xdr:row>56</xdr:row>
      <xdr:rowOff>19145</xdr:rowOff>
    </xdr:to>
    <xdr:graphicFrame macro="">
      <xdr:nvGraphicFramePr>
        <xdr:cNvPr id="5" name="Chart 4">
          <a:extLst>
            <a:ext uri="{FF2B5EF4-FFF2-40B4-BE49-F238E27FC236}">
              <a16:creationId xmlns:a16="http://schemas.microsoft.com/office/drawing/2014/main" xmlns=""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55261</xdr:colOff>
      <xdr:row>42</xdr:row>
      <xdr:rowOff>5019</xdr:rowOff>
    </xdr:from>
    <xdr:to>
      <xdr:col>24</xdr:col>
      <xdr:colOff>590213</xdr:colOff>
      <xdr:row>56</xdr:row>
      <xdr:rowOff>51251</xdr:rowOff>
    </xdr:to>
    <xdr:graphicFrame macro="">
      <xdr:nvGraphicFramePr>
        <xdr:cNvPr id="8" name="Chart 7">
          <a:extLst>
            <a:ext uri="{FF2B5EF4-FFF2-40B4-BE49-F238E27FC236}">
              <a16:creationId xmlns:a16="http://schemas.microsoft.com/office/drawing/2014/main" xmlns=""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29</xdr:col>
      <xdr:colOff>0</xdr:colOff>
      <xdr:row>3</xdr:row>
      <xdr:rowOff>391584</xdr:rowOff>
    </xdr:from>
    <xdr:to>
      <xdr:col>35</xdr:col>
      <xdr:colOff>333375</xdr:colOff>
      <xdr:row>16</xdr:row>
      <xdr:rowOff>72274</xdr:rowOff>
    </xdr:to>
    <xdr:pic>
      <xdr:nvPicPr>
        <xdr:cNvPr id="9" name="Picture 8">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754417" y="963084"/>
          <a:ext cx="4016375" cy="2993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4</xdr:row>
      <xdr:rowOff>0</xdr:rowOff>
    </xdr:from>
    <xdr:to>
      <xdr:col>42</xdr:col>
      <xdr:colOff>295275</xdr:colOff>
      <xdr:row>27</xdr:row>
      <xdr:rowOff>74766</xdr:rowOff>
    </xdr:to>
    <xdr:pic>
      <xdr:nvPicPr>
        <xdr:cNvPr id="10" name="Picture 9">
          <a:extLst>
            <a:ext uri="{FF2B5EF4-FFF2-40B4-BE49-F238E27FC236}">
              <a16:creationId xmlns:a16="http://schemas.microsoft.com/office/drawing/2014/main" xmlns="" id="{00000000-0008-0000-02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174950" y="381000"/>
          <a:ext cx="3952875" cy="525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0</xdr:colOff>
      <xdr:row>4</xdr:row>
      <xdr:rowOff>0</xdr:rowOff>
    </xdr:from>
    <xdr:to>
      <xdr:col>49</xdr:col>
      <xdr:colOff>257175</xdr:colOff>
      <xdr:row>27</xdr:row>
      <xdr:rowOff>55716</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442150" y="381000"/>
          <a:ext cx="3914775" cy="523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1042629</xdr:colOff>
      <xdr:row>79</xdr:row>
      <xdr:rowOff>430979</xdr:rowOff>
    </xdr:from>
    <xdr:to>
      <xdr:col>9</xdr:col>
      <xdr:colOff>32774</xdr:colOff>
      <xdr:row>93</xdr:row>
      <xdr:rowOff>184354</xdr:rowOff>
    </xdr:to>
    <xdr:graphicFrame macro="">
      <xdr:nvGraphicFramePr>
        <xdr:cNvPr id="14" name="Gráfico 13">
          <a:extLst>
            <a:ext uri="{FF2B5EF4-FFF2-40B4-BE49-F238E27FC236}">
              <a16:creationId xmlns:a16="http://schemas.microsoft.com/office/drawing/2014/main" xmlns="" id="{83E4B9CA-399A-4CAA-A484-C694E987F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356419</xdr:colOff>
      <xdr:row>67</xdr:row>
      <xdr:rowOff>123723</xdr:rowOff>
    </xdr:from>
    <xdr:to>
      <xdr:col>39</xdr:col>
      <xdr:colOff>368710</xdr:colOff>
      <xdr:row>81</xdr:row>
      <xdr:rowOff>92178</xdr:rowOff>
    </xdr:to>
    <xdr:graphicFrame macro="">
      <xdr:nvGraphicFramePr>
        <xdr:cNvPr id="13" name="Gráfico 12">
          <a:extLst>
            <a:ext uri="{FF2B5EF4-FFF2-40B4-BE49-F238E27FC236}">
              <a16:creationId xmlns:a16="http://schemas.microsoft.com/office/drawing/2014/main" xmlns="" id="{5645EF32-4117-47DD-A801-89F524860D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366660</xdr:colOff>
      <xdr:row>82</xdr:row>
      <xdr:rowOff>82757</xdr:rowOff>
    </xdr:from>
    <xdr:to>
      <xdr:col>39</xdr:col>
      <xdr:colOff>430160</xdr:colOff>
      <xdr:row>97</xdr:row>
      <xdr:rowOff>30727</xdr:rowOff>
    </xdr:to>
    <xdr:graphicFrame macro="">
      <xdr:nvGraphicFramePr>
        <xdr:cNvPr id="15" name="Gráfico 14">
          <a:extLst>
            <a:ext uri="{FF2B5EF4-FFF2-40B4-BE49-F238E27FC236}">
              <a16:creationId xmlns:a16="http://schemas.microsoft.com/office/drawing/2014/main" xmlns="" id="{D488EE07-95CA-4EA4-B657-F4B6BA1F87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73025</xdr:colOff>
      <xdr:row>18</xdr:row>
      <xdr:rowOff>158750</xdr:rowOff>
    </xdr:from>
    <xdr:to>
      <xdr:col>9</xdr:col>
      <xdr:colOff>79375</xdr:colOff>
      <xdr:row>31</xdr:row>
      <xdr:rowOff>158750</xdr:rowOff>
    </xdr:to>
    <xdr:graphicFrame macro="">
      <xdr:nvGraphicFramePr>
        <xdr:cNvPr id="2" name="3 Gráfico">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6351</xdr:colOff>
      <xdr:row>86</xdr:row>
      <xdr:rowOff>44450</xdr:rowOff>
    </xdr:from>
    <xdr:to>
      <xdr:col>6</xdr:col>
      <xdr:colOff>216298</xdr:colOff>
      <xdr:row>103</xdr:row>
      <xdr:rowOff>158750</xdr:rowOff>
    </xdr:to>
    <xdr:graphicFrame macro="">
      <xdr:nvGraphicFramePr>
        <xdr:cNvPr id="3" name="5 Gráfico">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1279525</xdr:colOff>
      <xdr:row>52</xdr:row>
      <xdr:rowOff>95250</xdr:rowOff>
    </xdr:from>
    <xdr:to>
      <xdr:col>8</xdr:col>
      <xdr:colOff>1298575</xdr:colOff>
      <xdr:row>65</xdr:row>
      <xdr:rowOff>95250</xdr:rowOff>
    </xdr:to>
    <xdr:graphicFrame macro="">
      <xdr:nvGraphicFramePr>
        <xdr:cNvPr id="4" name="3 Gráfico">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1082476</xdr:colOff>
      <xdr:row>86</xdr:row>
      <xdr:rowOff>91876</xdr:rowOff>
    </xdr:from>
    <xdr:to>
      <xdr:col>10</xdr:col>
      <xdr:colOff>584398</xdr:colOff>
      <xdr:row>103</xdr:row>
      <xdr:rowOff>127774</xdr:rowOff>
    </xdr:to>
    <xdr:graphicFrame macro="">
      <xdr:nvGraphicFramePr>
        <xdr:cNvPr id="8" name="Chart 7">
          <a:extLst>
            <a:ext uri="{FF2B5EF4-FFF2-40B4-BE49-F238E27FC236}">
              <a16:creationId xmlns:a16="http://schemas.microsoft.com/office/drawing/2014/main" xmlns=""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769937</xdr:colOff>
      <xdr:row>22</xdr:row>
      <xdr:rowOff>12501</xdr:rowOff>
    </xdr:from>
    <xdr:to>
      <xdr:col>24</xdr:col>
      <xdr:colOff>222250</xdr:colOff>
      <xdr:row>36</xdr:row>
      <xdr:rowOff>116482</xdr:rowOff>
    </xdr:to>
    <xdr:graphicFrame macro="">
      <xdr:nvGraphicFramePr>
        <xdr:cNvPr id="11" name="Chart 10">
          <a:extLst>
            <a:ext uri="{FF2B5EF4-FFF2-40B4-BE49-F238E27FC236}">
              <a16:creationId xmlns:a16="http://schemas.microsoft.com/office/drawing/2014/main" xmlns=""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757353</xdr:colOff>
      <xdr:row>44</xdr:row>
      <xdr:rowOff>179115</xdr:rowOff>
    </xdr:from>
    <xdr:to>
      <xdr:col>22</xdr:col>
      <xdr:colOff>671396</xdr:colOff>
      <xdr:row>59</xdr:row>
      <xdr:rowOff>111279</xdr:rowOff>
    </xdr:to>
    <xdr:graphicFrame macro="">
      <xdr:nvGraphicFramePr>
        <xdr:cNvPr id="5" name="Chart 4">
          <a:extLst>
            <a:ext uri="{FF2B5EF4-FFF2-40B4-BE49-F238E27FC236}">
              <a16:creationId xmlns:a16="http://schemas.microsoft.com/office/drawing/2014/main" xmlns=""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29</xdr:col>
      <xdr:colOff>317500</xdr:colOff>
      <xdr:row>33</xdr:row>
      <xdr:rowOff>158750</xdr:rowOff>
    </xdr:from>
    <xdr:to>
      <xdr:col>34</xdr:col>
      <xdr:colOff>581024</xdr:colOff>
      <xdr:row>43</xdr:row>
      <xdr:rowOff>142875</xdr:rowOff>
    </xdr:to>
    <xdr:pic>
      <xdr:nvPicPr>
        <xdr:cNvPr id="9" name="Picture 8">
          <a:extLst>
            <a:ext uri="{FF2B5EF4-FFF2-40B4-BE49-F238E27FC236}">
              <a16:creationId xmlns:a16="http://schemas.microsoft.com/office/drawing/2014/main" xmlns="" id="{00000000-0008-0000-03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083000" y="7048500"/>
          <a:ext cx="3914774"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127000</xdr:colOff>
      <xdr:row>33</xdr:row>
      <xdr:rowOff>174625</xdr:rowOff>
    </xdr:from>
    <xdr:to>
      <xdr:col>28</xdr:col>
      <xdr:colOff>2051049</xdr:colOff>
      <xdr:row>44</xdr:row>
      <xdr:rowOff>181749</xdr:rowOff>
    </xdr:to>
    <xdr:pic>
      <xdr:nvPicPr>
        <xdr:cNvPr id="10" name="Picture 9">
          <a:extLst>
            <a:ext uri="{FF2B5EF4-FFF2-40B4-BE49-F238E27FC236}">
              <a16:creationId xmlns:a16="http://schemas.microsoft.com/office/drawing/2014/main" xmlns="" id="{00000000-0008-0000-03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019000" y="7064375"/>
          <a:ext cx="3876674" cy="2594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0.45443</cdr:x>
      <cdr:y>0.04246</cdr:y>
    </cdr:from>
    <cdr:to>
      <cdr:x>0.65443</cdr:x>
      <cdr:y>0.3758</cdr:y>
    </cdr:to>
    <cdr:sp macro="" textlink="">
      <cdr:nvSpPr>
        <cdr:cNvPr id="2" name="TextBox 1"/>
        <cdr:cNvSpPr txBox="1"/>
      </cdr:nvSpPr>
      <cdr:spPr>
        <a:xfrm xmlns:a="http://schemas.openxmlformats.org/drawingml/2006/main">
          <a:off x="2077641" y="1164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6.xml><?xml version="1.0" encoding="utf-8"?>
<xdr:wsDr xmlns:xdr="http://schemas.openxmlformats.org/drawingml/2006/spreadsheetDrawing" xmlns:a="http://schemas.openxmlformats.org/drawingml/2006/main">
  <xdr:twoCellAnchor>
    <xdr:from>
      <xdr:col>5</xdr:col>
      <xdr:colOff>495300</xdr:colOff>
      <xdr:row>2</xdr:row>
      <xdr:rowOff>147637</xdr:rowOff>
    </xdr:from>
    <xdr:to>
      <xdr:col>12</xdr:col>
      <xdr:colOff>171450</xdr:colOff>
      <xdr:row>17</xdr:row>
      <xdr:rowOff>23812</xdr:rowOff>
    </xdr:to>
    <xdr:graphicFrame macro="">
      <xdr:nvGraphicFramePr>
        <xdr:cNvPr id="3" name="Chart 2">
          <a:extLst>
            <a:ext uri="{FF2B5EF4-FFF2-40B4-BE49-F238E27FC236}">
              <a16:creationId xmlns:a16="http://schemas.microsoft.com/office/drawing/2014/main" xmlns=""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83344</xdr:colOff>
      <xdr:row>16</xdr:row>
      <xdr:rowOff>3571</xdr:rowOff>
    </xdr:from>
    <xdr:to>
      <xdr:col>23</xdr:col>
      <xdr:colOff>154781</xdr:colOff>
      <xdr:row>29</xdr:row>
      <xdr:rowOff>55959</xdr:rowOff>
    </xdr:to>
    <xdr:graphicFrame macro="">
      <xdr:nvGraphicFramePr>
        <xdr:cNvPr id="13" name="Chart 12">
          <a:extLst>
            <a:ext uri="{FF2B5EF4-FFF2-40B4-BE49-F238E27FC236}">
              <a16:creationId xmlns:a16="http://schemas.microsoft.com/office/drawing/2014/main" xmlns=""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488157</xdr:colOff>
      <xdr:row>22</xdr:row>
      <xdr:rowOff>134538</xdr:rowOff>
    </xdr:from>
    <xdr:to>
      <xdr:col>13</xdr:col>
      <xdr:colOff>59532</xdr:colOff>
      <xdr:row>36</xdr:row>
      <xdr:rowOff>202405</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933450</xdr:colOff>
      <xdr:row>7</xdr:row>
      <xdr:rowOff>9525</xdr:rowOff>
    </xdr:from>
    <xdr:to>
      <xdr:col>26</xdr:col>
      <xdr:colOff>161925</xdr:colOff>
      <xdr:row>31</xdr:row>
      <xdr:rowOff>63500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25550" y="1504950"/>
          <a:ext cx="4981575" cy="562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47625</xdr:colOff>
      <xdr:row>39</xdr:row>
      <xdr:rowOff>90487</xdr:rowOff>
    </xdr:from>
    <xdr:to>
      <xdr:col>15</xdr:col>
      <xdr:colOff>47625</xdr:colOff>
      <xdr:row>53</xdr:row>
      <xdr:rowOff>100012</xdr:rowOff>
    </xdr:to>
    <xdr:graphicFrame macro="">
      <xdr:nvGraphicFramePr>
        <xdr:cNvPr id="3" name="Chart 2">
          <a:extLst>
            <a:ext uri="{FF2B5EF4-FFF2-40B4-BE49-F238E27FC236}">
              <a16:creationId xmlns:a16="http://schemas.microsoft.com/office/drawing/2014/main" xmlns=""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609600</xdr:colOff>
      <xdr:row>39</xdr:row>
      <xdr:rowOff>71437</xdr:rowOff>
    </xdr:from>
    <xdr:to>
      <xdr:col>22</xdr:col>
      <xdr:colOff>419100</xdr:colOff>
      <xdr:row>53</xdr:row>
      <xdr:rowOff>147637</xdr:rowOff>
    </xdr:to>
    <xdr:graphicFrame macro="">
      <xdr:nvGraphicFramePr>
        <xdr:cNvPr id="4" name="Chart 3">
          <a:extLst>
            <a:ext uri="{FF2B5EF4-FFF2-40B4-BE49-F238E27FC236}">
              <a16:creationId xmlns:a16="http://schemas.microsoft.com/office/drawing/2014/main" xmlns=""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795337</xdr:colOff>
      <xdr:row>29</xdr:row>
      <xdr:rowOff>157162</xdr:rowOff>
    </xdr:from>
    <xdr:to>
      <xdr:col>7</xdr:col>
      <xdr:colOff>300037</xdr:colOff>
      <xdr:row>44</xdr:row>
      <xdr:rowOff>42862</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276225</xdr:colOff>
      <xdr:row>20</xdr:row>
      <xdr:rowOff>109537</xdr:rowOff>
    </xdr:from>
    <xdr:to>
      <xdr:col>5</xdr:col>
      <xdr:colOff>57150</xdr:colOff>
      <xdr:row>34</xdr:row>
      <xdr:rowOff>185737</xdr:rowOff>
    </xdr:to>
    <xdr:graphicFrame macro="">
      <xdr:nvGraphicFramePr>
        <xdr:cNvPr id="3" name="Chart 2">
          <a:extLst>
            <a:ext uri="{FF2B5EF4-FFF2-40B4-BE49-F238E27FC236}">
              <a16:creationId xmlns:a16="http://schemas.microsoft.com/office/drawing/2014/main" xmlns=""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L51"/>
  <sheetViews>
    <sheetView workbookViewId="0">
      <selection activeCell="I35" sqref="I35"/>
    </sheetView>
  </sheetViews>
  <sheetFormatPr baseColWidth="10" defaultRowHeight="15" x14ac:dyDescent="0.25"/>
  <cols>
    <col min="1" max="16384" width="11.42578125" style="741"/>
  </cols>
  <sheetData>
    <row r="7" spans="12:12" ht="9" customHeight="1" x14ac:dyDescent="0.25"/>
    <row r="8" spans="12:12" x14ac:dyDescent="0.25">
      <c r="L8" s="742"/>
    </row>
    <row r="9" spans="12:12" x14ac:dyDescent="0.25">
      <c r="L9" s="742"/>
    </row>
    <row r="10" spans="12:12" x14ac:dyDescent="0.25">
      <c r="L10" s="742"/>
    </row>
    <row r="11" spans="12:12" x14ac:dyDescent="0.25">
      <c r="L11" s="742"/>
    </row>
    <row r="12" spans="12:12" x14ac:dyDescent="0.25">
      <c r="L12" s="742"/>
    </row>
    <row r="13" spans="12:12" x14ac:dyDescent="0.25">
      <c r="L13" s="742"/>
    </row>
    <row r="14" spans="12:12" x14ac:dyDescent="0.25">
      <c r="L14" s="742"/>
    </row>
    <row r="15" spans="12:12" x14ac:dyDescent="0.25">
      <c r="L15" s="742"/>
    </row>
    <row r="16" spans="12:12" x14ac:dyDescent="0.25">
      <c r="L16" s="742"/>
    </row>
    <row r="17" spans="2:12" x14ac:dyDescent="0.25">
      <c r="L17" s="742"/>
    </row>
    <row r="18" spans="2:12" x14ac:dyDescent="0.25">
      <c r="L18" s="742"/>
    </row>
    <row r="19" spans="2:12" x14ac:dyDescent="0.25">
      <c r="L19" s="742"/>
    </row>
    <row r="20" spans="2:12" x14ac:dyDescent="0.25">
      <c r="L20" s="742"/>
    </row>
    <row r="21" spans="2:12" x14ac:dyDescent="0.25">
      <c r="L21" s="742"/>
    </row>
    <row r="22" spans="2:12" x14ac:dyDescent="0.25">
      <c r="L22" s="742"/>
    </row>
    <row r="23" spans="2:12" x14ac:dyDescent="0.25">
      <c r="L23" s="742"/>
    </row>
    <row r="24" spans="2:12" x14ac:dyDescent="0.25">
      <c r="L24" s="742"/>
    </row>
    <row r="25" spans="2:12" x14ac:dyDescent="0.25">
      <c r="L25" s="742"/>
    </row>
    <row r="26" spans="2:12" x14ac:dyDescent="0.25">
      <c r="L26" s="742"/>
    </row>
    <row r="31" spans="2:12" x14ac:dyDescent="0.25">
      <c r="B31" s="742" t="s">
        <v>247</v>
      </c>
    </row>
    <row r="33" spans="2:11" x14ac:dyDescent="0.25">
      <c r="B33" s="742" t="s">
        <v>248</v>
      </c>
      <c r="C33" s="742"/>
      <c r="D33" s="742"/>
      <c r="J33" s="742" t="s">
        <v>239</v>
      </c>
      <c r="K33" s="742"/>
    </row>
    <row r="34" spans="2:11" x14ac:dyDescent="0.25">
      <c r="B34" s="742" t="s">
        <v>229</v>
      </c>
      <c r="C34" s="742"/>
      <c r="D34" s="742"/>
      <c r="J34" s="742" t="s">
        <v>240</v>
      </c>
      <c r="K34" s="742"/>
    </row>
    <row r="35" spans="2:11" x14ac:dyDescent="0.25">
      <c r="B35" s="742" t="s">
        <v>230</v>
      </c>
      <c r="C35" s="742"/>
      <c r="D35" s="742"/>
      <c r="J35" s="742" t="s">
        <v>241</v>
      </c>
      <c r="K35" s="742"/>
    </row>
    <row r="36" spans="2:11" x14ac:dyDescent="0.25">
      <c r="B36" s="742" t="s">
        <v>231</v>
      </c>
      <c r="C36" s="742"/>
      <c r="D36" s="742"/>
      <c r="J36" s="742" t="s">
        <v>242</v>
      </c>
      <c r="K36" s="742"/>
    </row>
    <row r="37" spans="2:11" x14ac:dyDescent="0.25">
      <c r="B37" s="742" t="s">
        <v>232</v>
      </c>
      <c r="C37" s="742"/>
      <c r="D37" s="742"/>
      <c r="J37" s="742" t="s">
        <v>243</v>
      </c>
      <c r="K37" s="742"/>
    </row>
    <row r="38" spans="2:11" x14ac:dyDescent="0.25">
      <c r="B38" s="742" t="s">
        <v>233</v>
      </c>
      <c r="C38" s="742"/>
      <c r="D38" s="742"/>
      <c r="J38" s="743" t="s">
        <v>244</v>
      </c>
      <c r="K38" s="742"/>
    </row>
    <row r="39" spans="2:11" x14ac:dyDescent="0.25">
      <c r="B39" s="742" t="s">
        <v>234</v>
      </c>
      <c r="C39" s="742"/>
      <c r="D39" s="742"/>
      <c r="J39" s="743" t="s">
        <v>245</v>
      </c>
      <c r="K39" s="742"/>
    </row>
    <row r="40" spans="2:11" x14ac:dyDescent="0.25">
      <c r="B40" s="742" t="s">
        <v>235</v>
      </c>
      <c r="C40" s="742"/>
      <c r="D40" s="742"/>
      <c r="J40" s="743" t="s">
        <v>246</v>
      </c>
    </row>
    <row r="41" spans="2:11" x14ac:dyDescent="0.25">
      <c r="B41" s="743" t="s">
        <v>236</v>
      </c>
      <c r="C41" s="742"/>
      <c r="D41" s="742"/>
    </row>
    <row r="42" spans="2:11" x14ac:dyDescent="0.25">
      <c r="B42" s="743" t="s">
        <v>237</v>
      </c>
      <c r="C42" s="742"/>
      <c r="D42" s="742"/>
    </row>
    <row r="43" spans="2:11" x14ac:dyDescent="0.25">
      <c r="B43" s="743" t="s">
        <v>238</v>
      </c>
      <c r="C43" s="742"/>
      <c r="D43" s="742"/>
    </row>
    <row r="44" spans="2:11" x14ac:dyDescent="0.25">
      <c r="B44" s="742"/>
      <c r="C44" s="742"/>
      <c r="D44" s="742"/>
    </row>
    <row r="45" spans="2:11" x14ac:dyDescent="0.25">
      <c r="K45" s="742"/>
    </row>
    <row r="46" spans="2:11" x14ac:dyDescent="0.25">
      <c r="K46" s="742"/>
    </row>
    <row r="47" spans="2:11" x14ac:dyDescent="0.25">
      <c r="K47" s="742"/>
    </row>
    <row r="48" spans="2:11" x14ac:dyDescent="0.25">
      <c r="K48" s="742"/>
    </row>
    <row r="49" spans="11:11" x14ac:dyDescent="0.25">
      <c r="K49" s="742"/>
    </row>
    <row r="50" spans="11:11" x14ac:dyDescent="0.25">
      <c r="K50" s="742"/>
    </row>
    <row r="51" spans="11:11" x14ac:dyDescent="0.25">
      <c r="K51" s="742"/>
    </row>
  </sheetData>
  <sheetProtection algorithmName="SHA-512" hashValue="HxUYkbIRY7f6pzJW5oafKDOTjeLurLIKpAIZKRIFu/E/c73Vc6UCtcxqDiTqGOkAN8YG4VEeyWQy8bQFqblrFg==" saltValue="wGzT4++utiZTmC5FQ+Xm2w=="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tabSelected="1" zoomScaleNormal="100" workbookViewId="0">
      <selection activeCell="C1" sqref="C1:N2"/>
    </sheetView>
  </sheetViews>
  <sheetFormatPr baseColWidth="10" defaultRowHeight="15" x14ac:dyDescent="0.25"/>
  <cols>
    <col min="2" max="2" width="18.7109375" bestFit="1" customWidth="1"/>
    <col min="4" max="4" width="13.28515625" customWidth="1"/>
  </cols>
  <sheetData>
    <row r="1" spans="1:19" s="115" customFormat="1" ht="24" customHeight="1" x14ac:dyDescent="0.25">
      <c r="A1" s="24"/>
      <c r="B1" s="24"/>
      <c r="C1" s="750" t="s">
        <v>227</v>
      </c>
      <c r="D1" s="750"/>
      <c r="E1" s="750"/>
      <c r="F1" s="750"/>
      <c r="G1" s="750"/>
      <c r="H1" s="750"/>
      <c r="I1" s="750"/>
      <c r="J1" s="750"/>
      <c r="K1" s="750"/>
      <c r="L1" s="750"/>
      <c r="M1" s="750"/>
      <c r="N1" s="750"/>
      <c r="O1" s="24"/>
      <c r="P1" s="24"/>
      <c r="Q1" s="24"/>
      <c r="R1" s="24"/>
      <c r="S1" s="24"/>
    </row>
    <row r="2" spans="1:19" s="115" customFormat="1" x14ac:dyDescent="0.25">
      <c r="A2" s="24"/>
      <c r="B2" s="24"/>
      <c r="C2" s="750"/>
      <c r="D2" s="750"/>
      <c r="E2" s="750"/>
      <c r="F2" s="750"/>
      <c r="G2" s="750"/>
      <c r="H2" s="750"/>
      <c r="I2" s="750"/>
      <c r="J2" s="750"/>
      <c r="K2" s="750"/>
      <c r="L2" s="750"/>
      <c r="M2" s="750"/>
      <c r="N2" s="750"/>
      <c r="O2" s="24"/>
      <c r="P2" s="24"/>
      <c r="Q2" s="24"/>
      <c r="R2" s="24"/>
      <c r="S2" s="24"/>
    </row>
    <row r="3" spans="1:19" s="115" customFormat="1" x14ac:dyDescent="0.25">
      <c r="S3" s="24"/>
    </row>
    <row r="4" spans="1:19" ht="15.75" thickBot="1" x14ac:dyDescent="0.3">
      <c r="S4" s="24"/>
    </row>
    <row r="5" spans="1:19" ht="15.75" thickBot="1" x14ac:dyDescent="0.3">
      <c r="C5" s="266" t="s">
        <v>30</v>
      </c>
      <c r="D5" s="267" t="s">
        <v>16</v>
      </c>
      <c r="S5" s="24"/>
    </row>
    <row r="6" spans="1:19" ht="18" x14ac:dyDescent="0.25">
      <c r="B6" s="270"/>
      <c r="C6" s="268" t="s">
        <v>196</v>
      </c>
      <c r="D6" s="269" t="s">
        <v>196</v>
      </c>
      <c r="S6" s="24"/>
    </row>
    <row r="7" spans="1:19" x14ac:dyDescent="0.25">
      <c r="B7" s="271" t="s">
        <v>161</v>
      </c>
      <c r="C7" s="263">
        <f>Electricidad!Z8</f>
        <v>0</v>
      </c>
      <c r="D7" s="265">
        <f>Electricidad!Z9</f>
        <v>0</v>
      </c>
      <c r="S7" s="24"/>
    </row>
    <row r="8" spans="1:19" x14ac:dyDescent="0.25">
      <c r="B8" s="271" t="s">
        <v>160</v>
      </c>
      <c r="C8" s="263">
        <f>Combustibles!AB7</f>
        <v>0</v>
      </c>
      <c r="D8" s="265">
        <f>Combustibles!AB11</f>
        <v>0</v>
      </c>
      <c r="S8" s="24"/>
    </row>
    <row r="9" spans="1:19" x14ac:dyDescent="0.25">
      <c r="B9" s="271" t="s">
        <v>159</v>
      </c>
      <c r="C9" s="263">
        <f>'Aguas residuales'!AA8</f>
        <v>0</v>
      </c>
      <c r="D9" s="265">
        <f>'Aguas residuales'!AA17</f>
        <v>0</v>
      </c>
      <c r="S9" s="24"/>
    </row>
    <row r="10" spans="1:19" x14ac:dyDescent="0.25">
      <c r="B10" s="271" t="s">
        <v>193</v>
      </c>
      <c r="C10" s="263">
        <f>'Residuos orgánicos'!AC9</f>
        <v>0</v>
      </c>
      <c r="D10" s="265">
        <f>'Residuos orgánicos'!AC12</f>
        <v>0</v>
      </c>
      <c r="S10" s="24"/>
    </row>
    <row r="11" spans="1:19" x14ac:dyDescent="0.25">
      <c r="B11" s="271" t="s">
        <v>194</v>
      </c>
      <c r="C11" s="263">
        <f>Fertilizantes!P9</f>
        <v>0</v>
      </c>
      <c r="D11" s="265">
        <f>Fertilizantes!P21</f>
        <v>0</v>
      </c>
      <c r="S11" s="24"/>
    </row>
    <row r="12" spans="1:19" x14ac:dyDescent="0.25">
      <c r="B12" s="271" t="s">
        <v>158</v>
      </c>
      <c r="C12" s="263">
        <f>'Proceso digestivo animales'!I11</f>
        <v>0</v>
      </c>
      <c r="D12" s="265">
        <f>'Proceso digestivo animales'!I22</f>
        <v>0</v>
      </c>
      <c r="S12" s="24"/>
    </row>
    <row r="13" spans="1:19" x14ac:dyDescent="0.25">
      <c r="B13" s="271" t="s">
        <v>195</v>
      </c>
      <c r="C13" s="263">
        <f>'Manejo de estiércol animales'!H9</f>
        <v>0</v>
      </c>
      <c r="D13" s="265">
        <f>'Manejo de estiércol animales'!H15</f>
        <v>0</v>
      </c>
      <c r="F13" s="264"/>
      <c r="H13" s="230"/>
      <c r="S13" s="24"/>
    </row>
    <row r="14" spans="1:19" ht="15.75" thickBot="1" x14ac:dyDescent="0.3">
      <c r="B14" s="272" t="s">
        <v>32</v>
      </c>
      <c r="C14" s="273">
        <f>SUM(C7:C13)</f>
        <v>0</v>
      </c>
      <c r="D14" s="274">
        <f>SUM(D7:D13)</f>
        <v>0</v>
      </c>
      <c r="S14" s="24"/>
    </row>
    <row r="15" spans="1:19" x14ac:dyDescent="0.25">
      <c r="S15" s="24"/>
    </row>
    <row r="16" spans="1:19" x14ac:dyDescent="0.25">
      <c r="S16" s="24"/>
    </row>
    <row r="17" spans="1:19" x14ac:dyDescent="0.25">
      <c r="S17" s="24"/>
    </row>
    <row r="18" spans="1:19" x14ac:dyDescent="0.25">
      <c r="S18" s="24"/>
    </row>
    <row r="19" spans="1:19" x14ac:dyDescent="0.25">
      <c r="A19" s="28"/>
      <c r="B19" s="28"/>
      <c r="C19" s="28"/>
      <c r="D19" s="28"/>
      <c r="S19" s="24"/>
    </row>
    <row r="20" spans="1:19" x14ac:dyDescent="0.25">
      <c r="A20" s="28"/>
      <c r="B20" s="28"/>
      <c r="C20" s="28"/>
      <c r="D20" s="28"/>
      <c r="S20" s="24"/>
    </row>
    <row r="21" spans="1:19" x14ac:dyDescent="0.25">
      <c r="A21" s="28"/>
      <c r="B21" s="28"/>
      <c r="C21" s="28"/>
      <c r="D21" s="28"/>
      <c r="S21" s="24"/>
    </row>
    <row r="22" spans="1:19" x14ac:dyDescent="0.25">
      <c r="A22" s="28"/>
      <c r="B22" s="28"/>
      <c r="C22" s="740"/>
      <c r="D22" s="740"/>
      <c r="S22" s="24"/>
    </row>
    <row r="23" spans="1:19" x14ac:dyDescent="0.25">
      <c r="A23" s="28"/>
      <c r="B23" s="435"/>
      <c r="C23" s="453"/>
      <c r="D23" s="28"/>
      <c r="S23" s="24"/>
    </row>
    <row r="24" spans="1:19" x14ac:dyDescent="0.25">
      <c r="A24" s="28"/>
      <c r="B24" s="435"/>
      <c r="C24" s="436"/>
      <c r="D24" s="437"/>
      <c r="S24" s="24"/>
    </row>
    <row r="25" spans="1:19" x14ac:dyDescent="0.25">
      <c r="A25" s="28"/>
      <c r="B25" s="435"/>
      <c r="C25" s="436"/>
      <c r="D25" s="28"/>
      <c r="S25" s="24"/>
    </row>
    <row r="26" spans="1:19" x14ac:dyDescent="0.25">
      <c r="A26" s="28"/>
      <c r="B26" s="435"/>
      <c r="C26" s="435"/>
      <c r="D26" s="28"/>
      <c r="S26" s="24"/>
    </row>
    <row r="27" spans="1:19" x14ac:dyDescent="0.25">
      <c r="B27" s="236"/>
      <c r="C27" s="237"/>
      <c r="S27" s="24"/>
    </row>
    <row r="28" spans="1:19" x14ac:dyDescent="0.25">
      <c r="B28" s="236"/>
      <c r="C28" s="236"/>
      <c r="S28" s="24"/>
    </row>
    <row r="29" spans="1:19" x14ac:dyDescent="0.25">
      <c r="S29" s="24"/>
    </row>
    <row r="30" spans="1:19" x14ac:dyDescent="0.25">
      <c r="S30" s="24"/>
    </row>
    <row r="31" spans="1:19" x14ac:dyDescent="0.25">
      <c r="S31" s="24"/>
    </row>
    <row r="32" spans="1:19" x14ac:dyDescent="0.25">
      <c r="S32" s="24"/>
    </row>
    <row r="33" spans="1:19" x14ac:dyDescent="0.25">
      <c r="S33" s="24"/>
    </row>
    <row r="34" spans="1:19" x14ac:dyDescent="0.25">
      <c r="S34" s="24"/>
    </row>
    <row r="35" spans="1:19" x14ac:dyDescent="0.25">
      <c r="S35" s="24"/>
    </row>
    <row r="36" spans="1:19" x14ac:dyDescent="0.25">
      <c r="S36" s="24"/>
    </row>
    <row r="37" spans="1:19" x14ac:dyDescent="0.25">
      <c r="S37" s="24"/>
    </row>
    <row r="38" spans="1:19" x14ac:dyDescent="0.25">
      <c r="A38" s="24"/>
      <c r="B38" s="24"/>
      <c r="C38" s="24"/>
      <c r="D38" s="24"/>
      <c r="E38" s="24"/>
      <c r="F38" s="24"/>
      <c r="G38" s="24"/>
      <c r="H38" s="24"/>
      <c r="I38" s="24"/>
      <c r="J38" s="24"/>
      <c r="K38" s="24"/>
      <c r="L38" s="24"/>
      <c r="M38" s="24"/>
      <c r="N38" s="24"/>
      <c r="O38" s="24"/>
      <c r="P38" s="24"/>
      <c r="Q38" s="24"/>
      <c r="R38" s="24"/>
      <c r="S38" s="24"/>
    </row>
    <row r="39" spans="1:19" x14ac:dyDescent="0.25">
      <c r="A39" s="24"/>
      <c r="B39" s="24"/>
      <c r="C39" s="24"/>
      <c r="D39" s="24"/>
      <c r="E39" s="24"/>
      <c r="F39" s="24"/>
      <c r="G39" s="24"/>
      <c r="H39" s="24"/>
      <c r="I39" s="24"/>
      <c r="J39" s="24"/>
      <c r="K39" s="24"/>
      <c r="L39" s="24"/>
      <c r="M39" s="24"/>
      <c r="N39" s="24"/>
      <c r="O39" s="24"/>
      <c r="P39" s="24"/>
      <c r="Q39" s="24"/>
      <c r="R39" s="24"/>
      <c r="S39" s="24"/>
    </row>
  </sheetData>
  <mergeCells count="2">
    <mergeCell ref="C22:D22"/>
    <mergeCell ref="C1:N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showGridLines="0" workbookViewId="0">
      <selection activeCell="A8" sqref="A8:D8"/>
    </sheetView>
  </sheetViews>
  <sheetFormatPr baseColWidth="10" defaultColWidth="9.140625" defaultRowHeight="15" x14ac:dyDescent="0.25"/>
  <cols>
    <col min="4" max="4" width="11.140625" customWidth="1"/>
    <col min="9" max="9" width="27.7109375" customWidth="1"/>
    <col min="10" max="10" width="19.28515625" customWidth="1"/>
    <col min="11" max="11" width="17.28515625" customWidth="1"/>
  </cols>
  <sheetData>
    <row r="1" spans="1:11" ht="15.75" thickBot="1" x14ac:dyDescent="0.3"/>
    <row r="2" spans="1:11" ht="18" customHeight="1" x14ac:dyDescent="0.25">
      <c r="A2" s="607" t="s">
        <v>136</v>
      </c>
      <c r="B2" s="608"/>
      <c r="C2" s="608"/>
      <c r="D2" s="608"/>
      <c r="E2" s="611" t="s">
        <v>99</v>
      </c>
      <c r="F2" s="611"/>
      <c r="G2" s="608" t="s">
        <v>98</v>
      </c>
      <c r="H2" s="608"/>
      <c r="I2" s="608"/>
      <c r="J2" s="611" t="s">
        <v>100</v>
      </c>
      <c r="K2" s="614" t="s">
        <v>101</v>
      </c>
    </row>
    <row r="3" spans="1:11" ht="18" customHeight="1" x14ac:dyDescent="0.25">
      <c r="A3" s="609"/>
      <c r="B3" s="610"/>
      <c r="C3" s="610"/>
      <c r="D3" s="610"/>
      <c r="E3" s="429" t="s">
        <v>96</v>
      </c>
      <c r="F3" s="429" t="s">
        <v>97</v>
      </c>
      <c r="G3" s="610"/>
      <c r="H3" s="610"/>
      <c r="I3" s="610"/>
      <c r="J3" s="612"/>
      <c r="K3" s="615"/>
    </row>
    <row r="4" spans="1:11" ht="73.5" customHeight="1" x14ac:dyDescent="0.25">
      <c r="A4" s="603" t="s">
        <v>88</v>
      </c>
      <c r="B4" s="604"/>
      <c r="C4" s="604"/>
      <c r="D4" s="604"/>
      <c r="E4" s="123"/>
      <c r="F4" s="123"/>
      <c r="G4" s="613"/>
      <c r="H4" s="613"/>
      <c r="I4" s="613"/>
      <c r="J4" s="124" t="s">
        <v>208</v>
      </c>
      <c r="K4" s="443" t="s">
        <v>209</v>
      </c>
    </row>
    <row r="5" spans="1:11" ht="77.25" customHeight="1" x14ac:dyDescent="0.25">
      <c r="A5" s="603" t="s">
        <v>89</v>
      </c>
      <c r="B5" s="604"/>
      <c r="C5" s="604"/>
      <c r="D5" s="604"/>
      <c r="E5" s="123"/>
      <c r="F5" s="123"/>
      <c r="G5" s="613"/>
      <c r="H5" s="613"/>
      <c r="I5" s="613"/>
      <c r="J5" s="124" t="s">
        <v>220</v>
      </c>
      <c r="K5" s="443" t="s">
        <v>209</v>
      </c>
    </row>
    <row r="6" spans="1:11" ht="72.75" customHeight="1" x14ac:dyDescent="0.25">
      <c r="A6" s="603" t="s">
        <v>90</v>
      </c>
      <c r="B6" s="604"/>
      <c r="C6" s="604"/>
      <c r="D6" s="604"/>
      <c r="E6" s="123"/>
      <c r="F6" s="123"/>
      <c r="G6" s="613"/>
      <c r="H6" s="613"/>
      <c r="I6" s="613"/>
      <c r="J6" s="124" t="s">
        <v>221</v>
      </c>
      <c r="K6" s="443" t="s">
        <v>209</v>
      </c>
    </row>
    <row r="7" spans="1:11" ht="71.25" customHeight="1" x14ac:dyDescent="0.25">
      <c r="A7" s="603" t="s">
        <v>91</v>
      </c>
      <c r="B7" s="604"/>
      <c r="C7" s="604"/>
      <c r="D7" s="604"/>
      <c r="E7" s="123"/>
      <c r="F7" s="123"/>
      <c r="G7" s="613"/>
      <c r="H7" s="613"/>
      <c r="I7" s="613"/>
      <c r="J7" s="124" t="s">
        <v>222</v>
      </c>
      <c r="K7" s="443" t="s">
        <v>223</v>
      </c>
    </row>
    <row r="8" spans="1:11" ht="67.5" customHeight="1" x14ac:dyDescent="0.25">
      <c r="A8" s="603" t="s">
        <v>92</v>
      </c>
      <c r="B8" s="604"/>
      <c r="C8" s="604"/>
      <c r="D8" s="604"/>
      <c r="E8" s="123"/>
      <c r="F8" s="123"/>
      <c r="G8" s="613"/>
      <c r="H8" s="613"/>
      <c r="I8" s="613"/>
      <c r="J8" s="124" t="s">
        <v>222</v>
      </c>
      <c r="K8" s="443" t="s">
        <v>209</v>
      </c>
    </row>
    <row r="9" spans="1:11" ht="60" customHeight="1" x14ac:dyDescent="0.25">
      <c r="A9" s="603" t="s">
        <v>93</v>
      </c>
      <c r="B9" s="604"/>
      <c r="C9" s="604"/>
      <c r="D9" s="604"/>
      <c r="E9" s="123"/>
      <c r="F9" s="123"/>
      <c r="G9" s="613"/>
      <c r="H9" s="613"/>
      <c r="I9" s="613"/>
      <c r="J9" s="124" t="s">
        <v>222</v>
      </c>
      <c r="K9" s="443" t="s">
        <v>209</v>
      </c>
    </row>
    <row r="10" spans="1:11" ht="68.25" customHeight="1" x14ac:dyDescent="0.25">
      <c r="A10" s="603" t="s">
        <v>94</v>
      </c>
      <c r="B10" s="604"/>
      <c r="C10" s="604"/>
      <c r="D10" s="604"/>
      <c r="E10" s="123"/>
      <c r="F10" s="123"/>
      <c r="G10" s="613"/>
      <c r="H10" s="613"/>
      <c r="I10" s="613"/>
      <c r="J10" s="124" t="s">
        <v>222</v>
      </c>
      <c r="K10" s="443" t="s">
        <v>209</v>
      </c>
    </row>
    <row r="11" spans="1:11" ht="63.75" customHeight="1" thickBot="1" x14ac:dyDescent="0.3">
      <c r="A11" s="605" t="s">
        <v>95</v>
      </c>
      <c r="B11" s="606"/>
      <c r="C11" s="606"/>
      <c r="D11" s="606"/>
      <c r="E11" s="444"/>
      <c r="F11" s="444"/>
      <c r="G11" s="616"/>
      <c r="H11" s="616"/>
      <c r="I11" s="616"/>
      <c r="J11" s="445" t="s">
        <v>222</v>
      </c>
      <c r="K11" s="446" t="s">
        <v>209</v>
      </c>
    </row>
  </sheetData>
  <mergeCells count="21">
    <mergeCell ref="K2:K3"/>
    <mergeCell ref="G8:I8"/>
    <mergeCell ref="G9:I9"/>
    <mergeCell ref="G10:I10"/>
    <mergeCell ref="G11:I11"/>
    <mergeCell ref="G6:I6"/>
    <mergeCell ref="G7:I7"/>
    <mergeCell ref="E2:F2"/>
    <mergeCell ref="J2:J3"/>
    <mergeCell ref="G2:I3"/>
    <mergeCell ref="G4:I4"/>
    <mergeCell ref="G5:I5"/>
    <mergeCell ref="A9:D9"/>
    <mergeCell ref="A10:D10"/>
    <mergeCell ref="A11:D11"/>
    <mergeCell ref="A2:D3"/>
    <mergeCell ref="A4:D4"/>
    <mergeCell ref="A5:D5"/>
    <mergeCell ref="A6:D6"/>
    <mergeCell ref="A7:D7"/>
    <mergeCell ref="A8:D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6"/>
  <sheetViews>
    <sheetView showGridLines="0" topLeftCell="M1" zoomScale="70" zoomScaleNormal="70" workbookViewId="0">
      <selection activeCell="V5" sqref="V5"/>
    </sheetView>
  </sheetViews>
  <sheetFormatPr baseColWidth="10" defaultColWidth="9.140625" defaultRowHeight="15" x14ac:dyDescent="0.25"/>
  <cols>
    <col min="1" max="1" width="4.28515625" style="455" customWidth="1"/>
    <col min="2" max="2" width="4.42578125" style="455" customWidth="1"/>
    <col min="3" max="8" width="19.85546875" style="455" customWidth="1"/>
    <col min="9" max="9" width="9.5703125" style="455" bestFit="1" customWidth="1"/>
    <col min="10" max="10" width="12.28515625" style="455" customWidth="1"/>
    <col min="11" max="11" width="12.140625" style="455" bestFit="1" customWidth="1"/>
    <col min="12" max="12" width="13.42578125" style="455" customWidth="1"/>
    <col min="13" max="17" width="12.140625" style="455" customWidth="1"/>
    <col min="18" max="18" width="9.140625" style="455"/>
    <col min="19" max="19" width="5.28515625" style="455" customWidth="1"/>
    <col min="20" max="20" width="3.140625" style="461" customWidth="1"/>
    <col min="21" max="21" width="12.7109375" style="455" customWidth="1"/>
    <col min="22" max="22" width="17.7109375" style="455" customWidth="1"/>
    <col min="23" max="23" width="15.85546875" style="455" customWidth="1"/>
    <col min="24" max="24" width="9.85546875" style="455" customWidth="1"/>
    <col min="25" max="25" width="9.140625" style="455"/>
    <col min="26" max="26" width="16.28515625" style="455" customWidth="1"/>
    <col min="27" max="27" width="9.140625" style="455"/>
    <col min="28" max="28" width="15" style="455" customWidth="1"/>
    <col min="29" max="29" width="17" style="455" customWidth="1"/>
    <col min="30" max="35" width="9.140625" style="455"/>
    <col min="36" max="36" width="9" style="455" customWidth="1"/>
    <col min="37" max="37" width="9.140625" style="455"/>
    <col min="38" max="38" width="5.5703125" style="455" customWidth="1"/>
    <col min="39" max="16384" width="9.140625" style="455"/>
  </cols>
  <sheetData>
    <row r="1" spans="1:38" x14ac:dyDescent="0.25">
      <c r="A1" s="454"/>
      <c r="B1" s="454"/>
      <c r="C1" s="454"/>
      <c r="D1" s="454"/>
      <c r="E1" s="454"/>
      <c r="F1" s="454"/>
      <c r="G1" s="454"/>
      <c r="H1" s="744" t="s">
        <v>162</v>
      </c>
      <c r="I1" s="744"/>
      <c r="J1" s="744"/>
      <c r="K1" s="744"/>
      <c r="L1" s="744"/>
      <c r="M1" s="454"/>
      <c r="N1" s="454"/>
      <c r="O1" s="454"/>
      <c r="P1" s="454"/>
      <c r="Q1" s="454"/>
      <c r="R1" s="454"/>
      <c r="S1" s="454"/>
      <c r="T1" s="454"/>
      <c r="U1" s="454"/>
      <c r="V1" s="454"/>
      <c r="W1" s="454"/>
      <c r="X1" s="744" t="s">
        <v>163</v>
      </c>
      <c r="Y1" s="744"/>
      <c r="Z1" s="744"/>
      <c r="AA1" s="744"/>
      <c r="AB1" s="744"/>
      <c r="AC1" s="744"/>
      <c r="AD1" s="744"/>
      <c r="AE1" s="744"/>
      <c r="AF1" s="744"/>
      <c r="AG1" s="454"/>
      <c r="AH1" s="454"/>
      <c r="AI1" s="454"/>
      <c r="AJ1" s="454"/>
      <c r="AK1" s="454"/>
      <c r="AL1" s="454"/>
    </row>
    <row r="2" spans="1:38" ht="27.75" customHeight="1" x14ac:dyDescent="0.25">
      <c r="A2" s="454"/>
      <c r="B2" s="456"/>
      <c r="C2" s="456"/>
      <c r="D2" s="456"/>
      <c r="E2" s="456"/>
      <c r="F2" s="456"/>
      <c r="G2" s="456"/>
      <c r="H2" s="744"/>
      <c r="I2" s="744"/>
      <c r="J2" s="744"/>
      <c r="K2" s="744"/>
      <c r="L2" s="744"/>
      <c r="M2" s="456"/>
      <c r="N2" s="456"/>
      <c r="O2" s="456"/>
      <c r="P2" s="456"/>
      <c r="Q2" s="456"/>
      <c r="R2" s="454"/>
      <c r="S2" s="454"/>
      <c r="T2" s="454"/>
      <c r="U2" s="454"/>
      <c r="V2" s="454"/>
      <c r="W2" s="454"/>
      <c r="X2" s="744"/>
      <c r="Y2" s="744"/>
      <c r="Z2" s="744"/>
      <c r="AA2" s="744"/>
      <c r="AB2" s="744"/>
      <c r="AC2" s="744"/>
      <c r="AD2" s="744"/>
      <c r="AE2" s="744"/>
      <c r="AF2" s="744"/>
      <c r="AG2" s="454"/>
      <c r="AH2" s="454"/>
      <c r="AI2" s="454"/>
      <c r="AJ2" s="454"/>
      <c r="AK2" s="454"/>
      <c r="AL2" s="454"/>
    </row>
    <row r="3" spans="1:38" s="457" customFormat="1" ht="27.75" customHeight="1" x14ac:dyDescent="0.25">
      <c r="B3" s="458"/>
      <c r="C3" s="458"/>
      <c r="E3" s="459"/>
      <c r="F3" s="459"/>
      <c r="G3" s="459"/>
      <c r="H3" s="619"/>
      <c r="I3" s="619"/>
      <c r="J3" s="619"/>
      <c r="K3" s="619"/>
      <c r="L3" s="619"/>
      <c r="M3" s="458"/>
      <c r="N3" s="458"/>
      <c r="O3" s="458"/>
      <c r="P3" s="458"/>
      <c r="Q3" s="458"/>
      <c r="S3" s="454"/>
      <c r="AL3" s="454"/>
    </row>
    <row r="4" spans="1:38" s="457" customFormat="1" ht="27.75" customHeight="1" x14ac:dyDescent="0.25">
      <c r="B4" s="458"/>
      <c r="C4" s="458"/>
      <c r="D4" s="459"/>
      <c r="E4" s="459"/>
      <c r="F4" s="459"/>
      <c r="G4" s="459"/>
      <c r="H4" s="619"/>
      <c r="I4" s="619"/>
      <c r="J4" s="619"/>
      <c r="K4" s="619"/>
      <c r="L4" s="619"/>
      <c r="M4" s="458"/>
      <c r="N4" s="458"/>
      <c r="O4" s="458"/>
      <c r="P4" s="458"/>
      <c r="Q4" s="458"/>
      <c r="S4" s="454"/>
      <c r="AL4" s="454"/>
    </row>
    <row r="5" spans="1:38" ht="32.25" customHeight="1" thickBot="1" x14ac:dyDescent="0.3">
      <c r="A5" s="460"/>
      <c r="B5" s="460"/>
      <c r="D5" s="618" t="s">
        <v>19</v>
      </c>
      <c r="E5" s="618"/>
      <c r="F5" s="618"/>
      <c r="G5" s="618"/>
      <c r="H5" s="618"/>
      <c r="I5" s="458"/>
      <c r="J5" s="458"/>
      <c r="K5" s="460"/>
      <c r="L5" s="460"/>
      <c r="M5" s="460"/>
      <c r="N5" s="460"/>
      <c r="O5" s="460"/>
      <c r="P5" s="460"/>
      <c r="Q5" s="460"/>
      <c r="S5" s="454"/>
      <c r="AL5" s="454"/>
    </row>
    <row r="6" spans="1:38" ht="36.75" customHeight="1" thickBot="1" x14ac:dyDescent="0.4">
      <c r="A6" s="460"/>
      <c r="B6" s="458"/>
      <c r="C6" s="109"/>
      <c r="D6" s="462" t="s">
        <v>1</v>
      </c>
      <c r="E6" s="463" t="s">
        <v>18</v>
      </c>
      <c r="F6" s="463" t="s">
        <v>102</v>
      </c>
      <c r="G6" s="463" t="s">
        <v>164</v>
      </c>
      <c r="H6" s="464" t="s">
        <v>165</v>
      </c>
      <c r="I6" s="465" t="s">
        <v>228</v>
      </c>
      <c r="J6" s="466"/>
      <c r="K6" s="460"/>
      <c r="O6" s="460"/>
      <c r="P6" s="460"/>
      <c r="Q6" s="460"/>
      <c r="S6" s="454"/>
      <c r="U6" s="620" t="s">
        <v>166</v>
      </c>
      <c r="V6" s="620"/>
      <c r="W6" s="620"/>
      <c r="X6" s="620"/>
      <c r="Y6" s="620"/>
      <c r="Z6" s="620"/>
      <c r="AL6" s="454"/>
    </row>
    <row r="7" spans="1:38" ht="33" x14ac:dyDescent="0.35">
      <c r="A7" s="460"/>
      <c r="B7" s="458"/>
      <c r="C7" s="630"/>
      <c r="D7" s="467" t="s">
        <v>2</v>
      </c>
      <c r="E7" s="12"/>
      <c r="F7" s="468"/>
      <c r="G7" s="12"/>
      <c r="H7" s="469">
        <f>IF(G7=0,0,(E7/G7))</f>
        <v>0</v>
      </c>
      <c r="I7" s="470">
        <f t="shared" ref="I7:I19" si="0">(E7*0.0557)/1000</f>
        <v>0</v>
      </c>
      <c r="J7" s="471"/>
      <c r="K7" s="460"/>
      <c r="O7" s="460"/>
      <c r="P7" s="460"/>
      <c r="Q7" s="460"/>
      <c r="R7" s="472"/>
      <c r="S7" s="454"/>
      <c r="U7" s="473" t="s">
        <v>67</v>
      </c>
      <c r="V7" s="474" t="s">
        <v>73</v>
      </c>
      <c r="W7" s="474" t="s">
        <v>41</v>
      </c>
      <c r="X7" s="474" t="s">
        <v>210</v>
      </c>
      <c r="Y7" s="474" t="s">
        <v>65</v>
      </c>
      <c r="Z7" s="475" t="s">
        <v>211</v>
      </c>
      <c r="AL7" s="454"/>
    </row>
    <row r="8" spans="1:38" ht="15" customHeight="1" x14ac:dyDescent="0.35">
      <c r="A8" s="460"/>
      <c r="B8" s="458"/>
      <c r="C8" s="630"/>
      <c r="D8" s="467" t="s">
        <v>3</v>
      </c>
      <c r="E8" s="12"/>
      <c r="F8" s="468"/>
      <c r="G8" s="12"/>
      <c r="H8" s="469">
        <f t="shared" ref="H8:H18" si="1">IF(G8=0,0,(E8/G8))</f>
        <v>0</v>
      </c>
      <c r="I8" s="470">
        <f t="shared" si="0"/>
        <v>0</v>
      </c>
      <c r="J8" s="471"/>
      <c r="K8" s="460"/>
      <c r="O8" s="460"/>
      <c r="P8" s="460"/>
      <c r="Q8" s="460"/>
      <c r="R8" s="476"/>
      <c r="S8" s="454"/>
      <c r="U8" s="105" t="s">
        <v>30</v>
      </c>
      <c r="V8" s="104">
        <f>E19</f>
        <v>0</v>
      </c>
      <c r="W8" s="103">
        <f>W18</f>
        <v>5.57E-2</v>
      </c>
      <c r="X8" s="104">
        <f>V8*W8</f>
        <v>0</v>
      </c>
      <c r="Y8" s="477">
        <v>1</v>
      </c>
      <c r="Z8" s="478">
        <f>X8/1000</f>
        <v>0</v>
      </c>
      <c r="AL8" s="454"/>
    </row>
    <row r="9" spans="1:38" ht="15" customHeight="1" thickBot="1" x14ac:dyDescent="0.3">
      <c r="A9" s="460"/>
      <c r="B9" s="458"/>
      <c r="C9" s="630"/>
      <c r="D9" s="467" t="s">
        <v>4</v>
      </c>
      <c r="E9" s="12"/>
      <c r="F9" s="468"/>
      <c r="G9" s="12"/>
      <c r="H9" s="469">
        <f t="shared" si="1"/>
        <v>0</v>
      </c>
      <c r="I9" s="470">
        <f t="shared" si="0"/>
        <v>0</v>
      </c>
      <c r="J9" s="471"/>
      <c r="K9" s="460"/>
      <c r="O9" s="460"/>
      <c r="P9" s="460"/>
      <c r="Q9" s="460"/>
      <c r="S9" s="454"/>
      <c r="U9" s="106" t="s">
        <v>31</v>
      </c>
      <c r="V9" s="107">
        <f>E40</f>
        <v>0</v>
      </c>
      <c r="W9" s="108">
        <f>W18</f>
        <v>5.57E-2</v>
      </c>
      <c r="X9" s="107">
        <f>V9*W9</f>
        <v>0</v>
      </c>
      <c r="Y9" s="479">
        <v>1</v>
      </c>
      <c r="Z9" s="480">
        <f>X9/1000</f>
        <v>0</v>
      </c>
      <c r="AL9" s="454"/>
    </row>
    <row r="10" spans="1:38" ht="15" customHeight="1" x14ac:dyDescent="0.25">
      <c r="A10" s="460"/>
      <c r="B10" s="458"/>
      <c r="C10" s="630"/>
      <c r="D10" s="467" t="s">
        <v>5</v>
      </c>
      <c r="E10" s="12"/>
      <c r="F10" s="468"/>
      <c r="G10" s="12"/>
      <c r="H10" s="469">
        <f t="shared" si="1"/>
        <v>0</v>
      </c>
      <c r="I10" s="470">
        <f t="shared" si="0"/>
        <v>0</v>
      </c>
      <c r="J10" s="471"/>
      <c r="K10" s="460"/>
      <c r="O10" s="460"/>
      <c r="P10" s="460"/>
      <c r="Q10" s="460"/>
      <c r="S10" s="454"/>
      <c r="AL10" s="454"/>
    </row>
    <row r="11" spans="1:38" ht="15" customHeight="1" x14ac:dyDescent="0.25">
      <c r="A11" s="460"/>
      <c r="B11" s="458"/>
      <c r="C11" s="630"/>
      <c r="D11" s="467" t="s">
        <v>6</v>
      </c>
      <c r="E11" s="12"/>
      <c r="F11" s="468"/>
      <c r="G11" s="12"/>
      <c r="H11" s="469">
        <f t="shared" si="1"/>
        <v>0</v>
      </c>
      <c r="I11" s="470">
        <f t="shared" si="0"/>
        <v>0</v>
      </c>
      <c r="J11" s="471"/>
      <c r="K11" s="460"/>
      <c r="O11" s="460"/>
      <c r="P11" s="460"/>
      <c r="Q11" s="460"/>
      <c r="S11" s="454"/>
      <c r="W11" s="481" t="s">
        <v>76</v>
      </c>
      <c r="AL11" s="454"/>
    </row>
    <row r="12" spans="1:38" ht="15" customHeight="1" x14ac:dyDescent="0.25">
      <c r="A12" s="460"/>
      <c r="B12" s="458"/>
      <c r="C12" s="630"/>
      <c r="D12" s="467" t="s">
        <v>7</v>
      </c>
      <c r="E12" s="12"/>
      <c r="F12" s="468"/>
      <c r="G12" s="12"/>
      <c r="H12" s="469">
        <f t="shared" si="1"/>
        <v>0</v>
      </c>
      <c r="I12" s="470">
        <f t="shared" si="0"/>
        <v>0</v>
      </c>
      <c r="J12" s="471"/>
      <c r="K12" s="460"/>
      <c r="O12" s="460"/>
      <c r="P12" s="460"/>
      <c r="Q12" s="460"/>
      <c r="S12" s="454"/>
      <c r="AL12" s="454"/>
    </row>
    <row r="13" spans="1:38" ht="15" customHeight="1" x14ac:dyDescent="0.3">
      <c r="A13" s="460"/>
      <c r="B13" s="458"/>
      <c r="C13" s="630"/>
      <c r="D13" s="467" t="s">
        <v>8</v>
      </c>
      <c r="E13" s="12"/>
      <c r="F13" s="468"/>
      <c r="G13" s="12"/>
      <c r="H13" s="469">
        <f t="shared" si="1"/>
        <v>0</v>
      </c>
      <c r="I13" s="470">
        <f t="shared" si="0"/>
        <v>0</v>
      </c>
      <c r="J13" s="471"/>
      <c r="K13" s="460"/>
      <c r="O13" s="460"/>
      <c r="P13" s="460"/>
      <c r="Q13" s="460"/>
      <c r="S13" s="454"/>
      <c r="AD13" s="482"/>
      <c r="AE13" s="482"/>
      <c r="AF13" s="482"/>
      <c r="AG13" s="482"/>
      <c r="AH13" s="482"/>
      <c r="AI13" s="482"/>
      <c r="AL13" s="454"/>
    </row>
    <row r="14" spans="1:38" ht="15" customHeight="1" x14ac:dyDescent="0.25">
      <c r="A14" s="460"/>
      <c r="B14" s="458"/>
      <c r="C14" s="630"/>
      <c r="D14" s="467" t="s">
        <v>9</v>
      </c>
      <c r="E14" s="12"/>
      <c r="F14" s="468"/>
      <c r="G14" s="12"/>
      <c r="H14" s="469">
        <f t="shared" si="1"/>
        <v>0</v>
      </c>
      <c r="I14" s="470">
        <f t="shared" si="0"/>
        <v>0</v>
      </c>
      <c r="J14" s="471"/>
      <c r="K14" s="460"/>
      <c r="O14" s="460"/>
      <c r="P14" s="460"/>
      <c r="Q14" s="460"/>
      <c r="S14" s="454"/>
      <c r="V14" s="628" t="s">
        <v>74</v>
      </c>
      <c r="W14" s="628"/>
      <c r="AD14" s="460"/>
      <c r="AE14" s="460"/>
      <c r="AG14" s="460"/>
      <c r="AH14" s="460"/>
      <c r="AI14" s="460"/>
      <c r="AL14" s="454"/>
    </row>
    <row r="15" spans="1:38" ht="30" customHeight="1" x14ac:dyDescent="0.25">
      <c r="A15" s="460"/>
      <c r="B15" s="458"/>
      <c r="C15" s="630"/>
      <c r="D15" s="467" t="s">
        <v>10</v>
      </c>
      <c r="E15" s="12"/>
      <c r="F15" s="468"/>
      <c r="G15" s="12"/>
      <c r="H15" s="469">
        <f t="shared" si="1"/>
        <v>0</v>
      </c>
      <c r="I15" s="470">
        <f t="shared" si="0"/>
        <v>0</v>
      </c>
      <c r="J15" s="471"/>
      <c r="K15" s="460"/>
      <c r="O15" s="460"/>
      <c r="P15" s="460"/>
      <c r="Q15" s="460"/>
      <c r="S15" s="454"/>
      <c r="V15" s="483" t="s">
        <v>40</v>
      </c>
      <c r="W15" s="484" t="s">
        <v>75</v>
      </c>
      <c r="AL15" s="454"/>
    </row>
    <row r="16" spans="1:38" ht="15" customHeight="1" x14ac:dyDescent="0.25">
      <c r="A16" s="460"/>
      <c r="B16" s="458"/>
      <c r="C16" s="630"/>
      <c r="D16" s="467" t="s">
        <v>11</v>
      </c>
      <c r="E16" s="12"/>
      <c r="F16" s="468"/>
      <c r="G16" s="12"/>
      <c r="H16" s="469">
        <f t="shared" si="1"/>
        <v>0</v>
      </c>
      <c r="I16" s="470">
        <f t="shared" si="0"/>
        <v>0</v>
      </c>
      <c r="J16" s="471"/>
      <c r="K16" s="460"/>
      <c r="O16" s="460"/>
      <c r="P16" s="460"/>
      <c r="Q16" s="460"/>
      <c r="S16" s="454"/>
      <c r="V16" s="485">
        <v>2018</v>
      </c>
      <c r="W16" s="486" t="s">
        <v>147</v>
      </c>
      <c r="AL16" s="454"/>
    </row>
    <row r="17" spans="1:38" ht="15" customHeight="1" x14ac:dyDescent="0.25">
      <c r="A17" s="460"/>
      <c r="B17" s="458"/>
      <c r="C17" s="630"/>
      <c r="D17" s="467" t="s">
        <v>12</v>
      </c>
      <c r="E17" s="12"/>
      <c r="F17" s="468"/>
      <c r="G17" s="12"/>
      <c r="H17" s="469">
        <f t="shared" si="1"/>
        <v>0</v>
      </c>
      <c r="I17" s="470">
        <f t="shared" si="0"/>
        <v>0</v>
      </c>
      <c r="J17" s="471"/>
      <c r="K17" s="460"/>
      <c r="O17" s="460"/>
      <c r="P17" s="460"/>
      <c r="Q17" s="460"/>
      <c r="S17" s="454"/>
      <c r="V17" s="485">
        <v>2017</v>
      </c>
      <c r="W17" s="486" t="s">
        <v>147</v>
      </c>
      <c r="AL17" s="454"/>
    </row>
    <row r="18" spans="1:38" ht="15" customHeight="1" x14ac:dyDescent="0.25">
      <c r="A18" s="460"/>
      <c r="B18" s="458"/>
      <c r="C18" s="630"/>
      <c r="D18" s="467" t="s">
        <v>13</v>
      </c>
      <c r="E18" s="12"/>
      <c r="F18" s="468"/>
      <c r="G18" s="12"/>
      <c r="H18" s="469">
        <f t="shared" si="1"/>
        <v>0</v>
      </c>
      <c r="I18" s="470">
        <f t="shared" si="0"/>
        <v>0</v>
      </c>
      <c r="J18" s="471"/>
      <c r="K18" s="460"/>
      <c r="O18" s="460"/>
      <c r="P18" s="460"/>
      <c r="Q18" s="460"/>
      <c r="S18" s="454"/>
      <c r="V18" s="487">
        <v>2016</v>
      </c>
      <c r="W18" s="488">
        <v>5.57E-2</v>
      </c>
      <c r="AL18" s="454"/>
    </row>
    <row r="19" spans="1:38" ht="15.75" customHeight="1" thickBot="1" x14ac:dyDescent="0.3">
      <c r="A19" s="460"/>
      <c r="B19" s="458"/>
      <c r="C19" s="630"/>
      <c r="D19" s="489" t="s">
        <v>14</v>
      </c>
      <c r="E19" s="508">
        <f>SUM(E7:E18)</f>
        <v>0</v>
      </c>
      <c r="F19" s="509">
        <f>SUM(F7:F18)</f>
        <v>0</v>
      </c>
      <c r="G19" s="344" t="s">
        <v>15</v>
      </c>
      <c r="H19" s="510">
        <f>AVERAGE(H7:H18)</f>
        <v>0</v>
      </c>
      <c r="I19" s="511">
        <f t="shared" si="0"/>
        <v>0</v>
      </c>
      <c r="J19" s="471"/>
      <c r="K19" s="460"/>
      <c r="O19" s="460"/>
      <c r="P19" s="460"/>
      <c r="Q19" s="460"/>
      <c r="S19" s="454"/>
      <c r="V19" s="487">
        <v>2015</v>
      </c>
      <c r="W19" s="488">
        <v>3.8100000000000002E-2</v>
      </c>
      <c r="AL19" s="454"/>
    </row>
    <row r="20" spans="1:38" ht="15.75" customHeight="1" x14ac:dyDescent="0.25">
      <c r="A20" s="460"/>
      <c r="B20" s="458"/>
      <c r="C20" s="458"/>
      <c r="D20" s="458"/>
      <c r="E20" s="490"/>
      <c r="F20" s="490"/>
      <c r="G20" s="458"/>
      <c r="H20" s="458"/>
      <c r="I20" s="458"/>
      <c r="J20" s="458"/>
      <c r="K20" s="460"/>
      <c r="O20" s="460"/>
      <c r="P20" s="460"/>
      <c r="Q20" s="460"/>
      <c r="S20" s="454"/>
      <c r="V20" s="487">
        <v>2014</v>
      </c>
      <c r="W20" s="487">
        <v>0.11700000000000001</v>
      </c>
      <c r="AL20" s="454"/>
    </row>
    <row r="21" spans="1:38" x14ac:dyDescent="0.25">
      <c r="A21" s="460"/>
      <c r="B21" s="458"/>
      <c r="C21" s="458"/>
      <c r="D21" s="458"/>
      <c r="E21" s="458"/>
      <c r="F21" s="458"/>
      <c r="G21" s="458"/>
      <c r="H21" s="458"/>
      <c r="I21" s="458"/>
      <c r="J21" s="458"/>
      <c r="K21" s="460"/>
      <c r="L21" s="460"/>
      <c r="M21" s="460"/>
      <c r="N21" s="460"/>
      <c r="O21" s="460"/>
      <c r="P21" s="460"/>
      <c r="Q21" s="460"/>
      <c r="S21" s="454"/>
      <c r="V21" s="487">
        <v>2013</v>
      </c>
      <c r="W21" s="488">
        <v>0.13</v>
      </c>
      <c r="AL21" s="454"/>
    </row>
    <row r="22" spans="1:38" x14ac:dyDescent="0.25">
      <c r="A22" s="460"/>
      <c r="B22" s="458"/>
      <c r="C22" s="458"/>
      <c r="D22" s="458"/>
      <c r="E22" s="458"/>
      <c r="F22" s="458"/>
      <c r="G22" s="458"/>
      <c r="H22" s="458"/>
      <c r="I22" s="458"/>
      <c r="J22" s="458"/>
      <c r="K22" s="460"/>
      <c r="L22" s="460"/>
      <c r="M22" s="460"/>
      <c r="N22" s="460"/>
      <c r="O22" s="460"/>
      <c r="P22" s="460"/>
      <c r="Q22" s="460"/>
      <c r="S22" s="454"/>
      <c r="V22" s="487">
        <v>2012</v>
      </c>
      <c r="W22" s="488">
        <v>7.7100000000000002E-2</v>
      </c>
      <c r="AL22" s="454"/>
    </row>
    <row r="23" spans="1:38" x14ac:dyDescent="0.25">
      <c r="A23" s="460"/>
      <c r="B23" s="458"/>
      <c r="C23" s="458"/>
      <c r="D23" s="458"/>
      <c r="E23" s="458"/>
      <c r="F23" s="458"/>
      <c r="G23" s="458"/>
      <c r="H23" s="458"/>
      <c r="I23" s="458"/>
      <c r="J23" s="458"/>
      <c r="K23" s="460"/>
      <c r="L23" s="460"/>
      <c r="M23" s="460"/>
      <c r="N23" s="460"/>
      <c r="O23" s="460"/>
      <c r="P23" s="460"/>
      <c r="Q23" s="460"/>
      <c r="S23" s="454"/>
      <c r="V23" s="487">
        <v>2011</v>
      </c>
      <c r="W23" s="488">
        <v>8.2400000000000001E-2</v>
      </c>
      <c r="AL23" s="454"/>
    </row>
    <row r="24" spans="1:38" x14ac:dyDescent="0.25">
      <c r="A24" s="454"/>
      <c r="B24" s="456"/>
      <c r="C24" s="456"/>
      <c r="D24" s="456"/>
      <c r="E24" s="456"/>
      <c r="F24" s="456"/>
      <c r="G24" s="456"/>
      <c r="H24" s="456"/>
      <c r="I24" s="456"/>
      <c r="J24" s="456"/>
      <c r="K24" s="456"/>
      <c r="L24" s="456"/>
      <c r="M24" s="456"/>
      <c r="N24" s="456"/>
      <c r="O24" s="456"/>
      <c r="P24" s="456"/>
      <c r="Q24" s="456"/>
      <c r="R24" s="454"/>
      <c r="S24" s="454"/>
      <c r="W24" s="491" t="s">
        <v>148</v>
      </c>
      <c r="AL24" s="454"/>
    </row>
    <row r="25" spans="1:38" x14ac:dyDescent="0.25">
      <c r="A25" s="460"/>
      <c r="B25" s="492"/>
      <c r="C25" s="492"/>
      <c r="D25" s="492"/>
      <c r="E25" s="492"/>
      <c r="F25" s="492"/>
      <c r="G25" s="492"/>
      <c r="H25" s="460"/>
      <c r="I25" s="460"/>
      <c r="J25" s="460"/>
      <c r="K25" s="460"/>
      <c r="L25" s="460"/>
      <c r="M25" s="460"/>
      <c r="N25" s="460"/>
      <c r="O25" s="460"/>
      <c r="P25" s="460"/>
      <c r="Q25" s="460"/>
      <c r="S25" s="454"/>
      <c r="AL25" s="454"/>
    </row>
    <row r="26" spans="1:38" ht="16.5" thickBot="1" x14ac:dyDescent="0.3">
      <c r="A26" s="460"/>
      <c r="B26" s="458"/>
      <c r="D26" s="629" t="s">
        <v>20</v>
      </c>
      <c r="E26" s="629"/>
      <c r="F26" s="629"/>
      <c r="G26" s="629"/>
      <c r="H26" s="629"/>
      <c r="I26" s="458"/>
      <c r="J26" s="458"/>
      <c r="K26" s="460"/>
      <c r="L26" s="460"/>
      <c r="M26" s="460"/>
      <c r="N26" s="460"/>
      <c r="O26" s="460"/>
      <c r="P26" s="460"/>
      <c r="Q26" s="460"/>
      <c r="S26" s="454"/>
      <c r="AL26" s="454"/>
    </row>
    <row r="27" spans="1:38" ht="30" x14ac:dyDescent="0.25">
      <c r="A27" s="460"/>
      <c r="B27" s="458"/>
      <c r="C27" s="109"/>
      <c r="D27" s="462" t="s">
        <v>1</v>
      </c>
      <c r="E27" s="463" t="s">
        <v>18</v>
      </c>
      <c r="F27" s="463" t="s">
        <v>102</v>
      </c>
      <c r="G27" s="463" t="s">
        <v>164</v>
      </c>
      <c r="H27" s="464" t="s">
        <v>165</v>
      </c>
      <c r="I27" s="465" t="s">
        <v>228</v>
      </c>
      <c r="J27" s="458"/>
      <c r="K27" s="460"/>
      <c r="L27" s="460"/>
      <c r="M27" s="460"/>
      <c r="N27" s="460"/>
      <c r="O27" s="460"/>
      <c r="P27" s="460"/>
      <c r="Q27" s="460"/>
      <c r="S27" s="454"/>
      <c r="AL27" s="454"/>
    </row>
    <row r="28" spans="1:38" ht="15.75" thickBot="1" x14ac:dyDescent="0.3">
      <c r="A28" s="460"/>
      <c r="B28" s="458"/>
      <c r="C28" s="630"/>
      <c r="D28" s="467" t="s">
        <v>2</v>
      </c>
      <c r="E28" s="12"/>
      <c r="F28" s="493"/>
      <c r="G28" s="12"/>
      <c r="H28" s="469">
        <f t="shared" ref="H28:H39" si="2">IF(G28=0,0,(E28/G28))</f>
        <v>0</v>
      </c>
      <c r="I28" s="494">
        <f>(E28*0.0557)/1000</f>
        <v>0</v>
      </c>
      <c r="J28" s="458"/>
      <c r="K28" s="460"/>
      <c r="L28" s="460"/>
      <c r="M28" s="460"/>
      <c r="N28" s="460"/>
      <c r="O28" s="460"/>
      <c r="P28" s="460"/>
      <c r="Q28" s="460"/>
      <c r="S28" s="454"/>
      <c r="AL28" s="454"/>
    </row>
    <row r="29" spans="1:38" ht="30" x14ac:dyDescent="0.25">
      <c r="A29" s="460"/>
      <c r="B29" s="458"/>
      <c r="C29" s="630"/>
      <c r="D29" s="467" t="s">
        <v>3</v>
      </c>
      <c r="E29" s="12"/>
      <c r="F29" s="493"/>
      <c r="G29" s="12"/>
      <c r="H29" s="469">
        <f t="shared" si="2"/>
        <v>0</v>
      </c>
      <c r="I29" s="494">
        <f t="shared" ref="I29:I40" si="3">(E29*0.0557)/1000</f>
        <v>0</v>
      </c>
      <c r="J29" s="458"/>
      <c r="K29" s="460"/>
      <c r="L29" s="460"/>
      <c r="M29" s="460"/>
      <c r="N29" s="460"/>
      <c r="O29" s="460"/>
      <c r="P29" s="460"/>
      <c r="Q29" s="460"/>
      <c r="S29" s="454"/>
      <c r="U29" s="495" t="s">
        <v>67</v>
      </c>
      <c r="V29" s="496" t="s">
        <v>103</v>
      </c>
      <c r="W29" s="497"/>
      <c r="AL29" s="454"/>
    </row>
    <row r="30" spans="1:38" x14ac:dyDescent="0.25">
      <c r="A30" s="460"/>
      <c r="B30" s="458"/>
      <c r="C30" s="630"/>
      <c r="D30" s="467" t="s">
        <v>4</v>
      </c>
      <c r="E30" s="12"/>
      <c r="F30" s="493"/>
      <c r="G30" s="12"/>
      <c r="H30" s="469">
        <f t="shared" si="2"/>
        <v>0</v>
      </c>
      <c r="I30" s="494">
        <f t="shared" si="3"/>
        <v>0</v>
      </c>
      <c r="J30" s="458"/>
      <c r="K30" s="460"/>
      <c r="L30" s="460"/>
      <c r="M30" s="460"/>
      <c r="N30" s="460"/>
      <c r="O30" s="460"/>
      <c r="P30" s="460"/>
      <c r="Q30" s="460"/>
      <c r="S30" s="454"/>
      <c r="U30" s="127" t="s">
        <v>30</v>
      </c>
      <c r="V30" s="498">
        <f>F19</f>
        <v>0</v>
      </c>
      <c r="W30" s="499"/>
      <c r="AL30" s="454"/>
    </row>
    <row r="31" spans="1:38" ht="15.75" thickBot="1" x14ac:dyDescent="0.3">
      <c r="A31" s="460"/>
      <c r="B31" s="458"/>
      <c r="C31" s="630"/>
      <c r="D31" s="467" t="s">
        <v>5</v>
      </c>
      <c r="E31" s="12"/>
      <c r="F31" s="493"/>
      <c r="G31" s="12"/>
      <c r="H31" s="469">
        <f t="shared" si="2"/>
        <v>0</v>
      </c>
      <c r="I31" s="494">
        <f t="shared" si="3"/>
        <v>0</v>
      </c>
      <c r="J31" s="458"/>
      <c r="K31" s="460"/>
      <c r="L31" s="460"/>
      <c r="M31" s="460"/>
      <c r="N31" s="460"/>
      <c r="O31" s="460"/>
      <c r="P31" s="460"/>
      <c r="Q31" s="460"/>
      <c r="S31" s="454"/>
      <c r="U31" s="128" t="s">
        <v>31</v>
      </c>
      <c r="V31" s="500">
        <f>F40</f>
        <v>0</v>
      </c>
      <c r="W31" s="499"/>
      <c r="AL31" s="454"/>
    </row>
    <row r="32" spans="1:38" x14ac:dyDescent="0.25">
      <c r="A32" s="460"/>
      <c r="B32" s="458"/>
      <c r="C32" s="630"/>
      <c r="D32" s="467" t="s">
        <v>6</v>
      </c>
      <c r="E32" s="12"/>
      <c r="F32" s="493"/>
      <c r="G32" s="12"/>
      <c r="H32" s="469">
        <f t="shared" si="2"/>
        <v>0</v>
      </c>
      <c r="I32" s="494">
        <f t="shared" si="3"/>
        <v>0</v>
      </c>
      <c r="J32" s="458"/>
      <c r="K32" s="460"/>
      <c r="L32" s="460"/>
      <c r="M32" s="460"/>
      <c r="N32" s="460"/>
      <c r="O32" s="460"/>
      <c r="P32" s="460"/>
      <c r="Q32" s="460"/>
      <c r="S32" s="454"/>
      <c r="AL32" s="454"/>
    </row>
    <row r="33" spans="1:38" x14ac:dyDescent="0.25">
      <c r="A33" s="460"/>
      <c r="B33" s="458"/>
      <c r="C33" s="630"/>
      <c r="D33" s="467" t="s">
        <v>7</v>
      </c>
      <c r="E33" s="12"/>
      <c r="F33" s="493"/>
      <c r="G33" s="12"/>
      <c r="H33" s="469">
        <f t="shared" si="2"/>
        <v>0</v>
      </c>
      <c r="I33" s="494">
        <f t="shared" si="3"/>
        <v>0</v>
      </c>
      <c r="J33" s="458"/>
      <c r="K33" s="460"/>
      <c r="L33" s="460"/>
      <c r="M33" s="460"/>
      <c r="N33" s="460"/>
      <c r="O33" s="460"/>
      <c r="P33" s="460"/>
      <c r="Q33" s="460"/>
      <c r="S33" s="454"/>
      <c r="AL33" s="454"/>
    </row>
    <row r="34" spans="1:38" x14ac:dyDescent="0.25">
      <c r="A34" s="460"/>
      <c r="B34" s="458"/>
      <c r="C34" s="630"/>
      <c r="D34" s="467" t="s">
        <v>8</v>
      </c>
      <c r="E34" s="12"/>
      <c r="F34" s="493"/>
      <c r="G34" s="12"/>
      <c r="H34" s="469">
        <f t="shared" si="2"/>
        <v>0</v>
      </c>
      <c r="I34" s="494">
        <f>(E34*0.0557)/1000</f>
        <v>0</v>
      </c>
      <c r="J34" s="458"/>
      <c r="K34" s="460"/>
      <c r="L34" s="460"/>
      <c r="M34" s="460"/>
      <c r="N34" s="460"/>
      <c r="O34" s="460"/>
      <c r="P34" s="460"/>
      <c r="Q34" s="460"/>
      <c r="S34" s="454"/>
      <c r="AL34" s="454"/>
    </row>
    <row r="35" spans="1:38" ht="18.75" customHeight="1" x14ac:dyDescent="0.25">
      <c r="A35" s="460"/>
      <c r="B35" s="458"/>
      <c r="C35" s="630"/>
      <c r="D35" s="467" t="s">
        <v>9</v>
      </c>
      <c r="E35" s="12"/>
      <c r="F35" s="501"/>
      <c r="G35" s="12"/>
      <c r="H35" s="469">
        <f t="shared" si="2"/>
        <v>0</v>
      </c>
      <c r="I35" s="494">
        <f>(E35*0.0557)/1000</f>
        <v>0</v>
      </c>
      <c r="J35" s="458"/>
      <c r="K35" s="460"/>
      <c r="L35" s="460"/>
      <c r="M35" s="460"/>
      <c r="N35" s="460"/>
      <c r="O35" s="460"/>
      <c r="P35" s="460"/>
      <c r="Q35" s="460"/>
      <c r="S35" s="454"/>
      <c r="AL35" s="454"/>
    </row>
    <row r="36" spans="1:38" x14ac:dyDescent="0.25">
      <c r="A36" s="460"/>
      <c r="B36" s="458"/>
      <c r="C36" s="630"/>
      <c r="D36" s="467" t="s">
        <v>10</v>
      </c>
      <c r="E36" s="12"/>
      <c r="F36" s="501"/>
      <c r="G36" s="12"/>
      <c r="H36" s="469">
        <f t="shared" si="2"/>
        <v>0</v>
      </c>
      <c r="I36" s="494">
        <f>(E36*0.0557)/1000</f>
        <v>0</v>
      </c>
      <c r="J36" s="458"/>
      <c r="K36" s="460"/>
      <c r="L36" s="460"/>
      <c r="M36" s="460"/>
      <c r="N36" s="460"/>
      <c r="O36" s="460"/>
      <c r="P36" s="460"/>
      <c r="Q36" s="460"/>
      <c r="S36" s="454"/>
      <c r="AL36" s="454"/>
    </row>
    <row r="37" spans="1:38" x14ac:dyDescent="0.25">
      <c r="A37" s="460"/>
      <c r="B37" s="458"/>
      <c r="C37" s="630"/>
      <c r="D37" s="467" t="s">
        <v>11</v>
      </c>
      <c r="E37" s="12"/>
      <c r="F37" s="501"/>
      <c r="G37" s="12"/>
      <c r="H37" s="469">
        <f t="shared" si="2"/>
        <v>0</v>
      </c>
      <c r="I37" s="494">
        <f t="shared" si="3"/>
        <v>0</v>
      </c>
      <c r="J37" s="458"/>
      <c r="K37" s="460"/>
      <c r="L37" s="460"/>
      <c r="M37" s="460"/>
      <c r="N37" s="460"/>
      <c r="O37" s="460"/>
      <c r="P37" s="460"/>
      <c r="Q37" s="460"/>
      <c r="S37" s="454"/>
      <c r="AL37" s="454"/>
    </row>
    <row r="38" spans="1:38" x14ac:dyDescent="0.25">
      <c r="A38" s="460"/>
      <c r="B38" s="458"/>
      <c r="C38" s="630"/>
      <c r="D38" s="467" t="s">
        <v>12</v>
      </c>
      <c r="E38" s="12"/>
      <c r="F38" s="501"/>
      <c r="G38" s="12"/>
      <c r="H38" s="469">
        <f t="shared" si="2"/>
        <v>0</v>
      </c>
      <c r="I38" s="494">
        <f t="shared" si="3"/>
        <v>0</v>
      </c>
      <c r="J38" s="458"/>
      <c r="K38" s="460"/>
      <c r="L38" s="460"/>
      <c r="M38" s="460"/>
      <c r="N38" s="460"/>
      <c r="O38" s="460"/>
      <c r="P38" s="460"/>
      <c r="Q38" s="460"/>
      <c r="S38" s="454"/>
      <c r="AL38" s="454"/>
    </row>
    <row r="39" spans="1:38" ht="15" customHeight="1" x14ac:dyDescent="0.25">
      <c r="A39" s="460"/>
      <c r="B39" s="458"/>
      <c r="C39" s="630"/>
      <c r="D39" s="467" t="s">
        <v>13</v>
      </c>
      <c r="E39" s="12"/>
      <c r="F39" s="501"/>
      <c r="G39" s="12"/>
      <c r="H39" s="469">
        <f t="shared" si="2"/>
        <v>0</v>
      </c>
      <c r="I39" s="494">
        <f t="shared" si="3"/>
        <v>0</v>
      </c>
      <c r="J39" s="458"/>
      <c r="K39" s="460"/>
      <c r="L39" s="460"/>
      <c r="M39" s="460"/>
      <c r="N39" s="460"/>
      <c r="O39" s="460"/>
      <c r="P39" s="460"/>
      <c r="Q39" s="460"/>
      <c r="S39" s="454"/>
      <c r="AL39" s="454"/>
    </row>
    <row r="40" spans="1:38" ht="15" customHeight="1" thickBot="1" x14ac:dyDescent="0.3">
      <c r="A40" s="460"/>
      <c r="B40" s="458"/>
      <c r="C40" s="630"/>
      <c r="D40" s="512" t="s">
        <v>14</v>
      </c>
      <c r="E40" s="513">
        <f>SUM(E28:E39)</f>
        <v>0</v>
      </c>
      <c r="F40" s="509">
        <f>SUM(F28:F39)</f>
        <v>0</v>
      </c>
      <c r="G40" s="344" t="s">
        <v>15</v>
      </c>
      <c r="H40" s="510">
        <f>AVERAGE(H28:H39)</f>
        <v>0</v>
      </c>
      <c r="I40" s="514">
        <f t="shared" si="3"/>
        <v>0</v>
      </c>
      <c r="J40" s="458"/>
      <c r="K40" s="460"/>
      <c r="L40" s="460"/>
      <c r="M40" s="460"/>
      <c r="N40" s="460"/>
      <c r="O40" s="460"/>
      <c r="P40" s="460"/>
      <c r="Q40" s="460"/>
      <c r="S40" s="454"/>
      <c r="AL40" s="454"/>
    </row>
    <row r="41" spans="1:38" ht="15" customHeight="1" x14ac:dyDescent="0.25">
      <c r="A41" s="460"/>
      <c r="B41" s="458"/>
      <c r="C41" s="458"/>
      <c r="D41" s="458"/>
      <c r="E41" s="490"/>
      <c r="F41" s="490"/>
      <c r="G41" s="458"/>
      <c r="H41" s="458"/>
      <c r="I41" s="458"/>
      <c r="J41" s="458"/>
      <c r="K41" s="460"/>
      <c r="L41" s="460"/>
      <c r="M41" s="460"/>
      <c r="N41" s="460"/>
      <c r="O41" s="460"/>
      <c r="P41" s="460"/>
      <c r="Q41" s="460"/>
      <c r="S41" s="454"/>
      <c r="AL41" s="454"/>
    </row>
    <row r="42" spans="1:38" ht="15" customHeight="1" x14ac:dyDescent="0.25">
      <c r="A42" s="460"/>
      <c r="B42" s="458"/>
      <c r="C42" s="458"/>
      <c r="D42" s="458"/>
      <c r="E42" s="458"/>
      <c r="F42" s="458"/>
      <c r="G42" s="458"/>
      <c r="H42" s="458"/>
      <c r="I42" s="458"/>
      <c r="J42" s="458"/>
      <c r="K42" s="460"/>
      <c r="L42" s="460"/>
      <c r="M42" s="460"/>
      <c r="N42" s="460"/>
      <c r="O42" s="460"/>
      <c r="P42" s="460"/>
      <c r="Q42" s="460"/>
      <c r="S42" s="454"/>
      <c r="AL42" s="454"/>
    </row>
    <row r="43" spans="1:38" ht="15" customHeight="1" x14ac:dyDescent="0.25">
      <c r="A43" s="460"/>
      <c r="B43" s="458"/>
      <c r="C43" s="458"/>
      <c r="D43" s="458"/>
      <c r="E43" s="458"/>
      <c r="F43" s="458"/>
      <c r="G43" s="458"/>
      <c r="H43" s="458"/>
      <c r="I43" s="458"/>
      <c r="J43" s="458"/>
      <c r="K43" s="460"/>
      <c r="L43" s="460"/>
      <c r="M43" s="460"/>
      <c r="N43" s="460"/>
      <c r="O43" s="460"/>
      <c r="P43" s="460"/>
      <c r="Q43" s="460"/>
      <c r="S43" s="454"/>
      <c r="AL43" s="454"/>
    </row>
    <row r="44" spans="1:38" ht="15" customHeight="1" x14ac:dyDescent="0.25">
      <c r="A44" s="460"/>
      <c r="B44" s="458"/>
      <c r="C44" s="458"/>
      <c r="D44" s="458"/>
      <c r="E44" s="458"/>
      <c r="F44" s="458"/>
      <c r="G44" s="458"/>
      <c r="H44" s="458"/>
      <c r="I44" s="458"/>
      <c r="J44" s="458"/>
      <c r="K44" s="460"/>
      <c r="L44" s="460"/>
      <c r="M44" s="460"/>
      <c r="N44" s="460"/>
      <c r="O44" s="460"/>
      <c r="P44" s="460"/>
      <c r="Q44" s="460"/>
      <c r="S44" s="454"/>
      <c r="AL44" s="454"/>
    </row>
    <row r="45" spans="1:38" ht="15" customHeight="1" x14ac:dyDescent="0.45">
      <c r="A45" s="454"/>
      <c r="B45" s="456"/>
      <c r="C45" s="456"/>
      <c r="D45" s="456"/>
      <c r="E45" s="456"/>
      <c r="F45" s="456"/>
      <c r="G45" s="456"/>
      <c r="H45" s="456"/>
      <c r="I45" s="456"/>
      <c r="J45" s="456"/>
      <c r="K45" s="456"/>
      <c r="L45" s="456"/>
      <c r="M45" s="456"/>
      <c r="N45" s="456"/>
      <c r="O45" s="456"/>
      <c r="P45" s="456"/>
      <c r="Q45" s="456"/>
      <c r="R45" s="454"/>
      <c r="S45" s="454"/>
      <c r="AC45" s="502"/>
      <c r="AD45" s="502"/>
      <c r="AE45" s="502"/>
      <c r="AF45" s="502"/>
      <c r="AG45" s="502"/>
      <c r="AH45" s="461"/>
      <c r="AL45" s="454"/>
    </row>
    <row r="46" spans="1:38" ht="15" customHeight="1" x14ac:dyDescent="0.45">
      <c r="A46" s="460"/>
      <c r="B46" s="458"/>
      <c r="C46" s="458"/>
      <c r="D46" s="458"/>
      <c r="E46" s="458"/>
      <c r="F46" s="458"/>
      <c r="G46" s="458"/>
      <c r="H46" s="458"/>
      <c r="I46" s="458"/>
      <c r="J46" s="458"/>
      <c r="K46" s="458"/>
      <c r="L46" s="458"/>
      <c r="M46" s="458"/>
      <c r="N46" s="458"/>
      <c r="O46" s="458"/>
      <c r="P46" s="458"/>
      <c r="Q46" s="458"/>
      <c r="S46" s="454"/>
      <c r="AC46" s="503"/>
      <c r="AD46" s="504"/>
      <c r="AE46" s="504"/>
      <c r="AF46" s="504"/>
      <c r="AG46" s="504"/>
      <c r="AH46" s="461"/>
      <c r="AL46" s="454"/>
    </row>
    <row r="47" spans="1:38" ht="15" customHeight="1" thickBot="1" x14ac:dyDescent="0.3">
      <c r="A47" s="460"/>
      <c r="B47" s="458"/>
      <c r="C47" s="623" t="s">
        <v>21</v>
      </c>
      <c r="D47" s="623"/>
      <c r="E47" s="623"/>
      <c r="F47" s="505"/>
      <c r="G47" s="457"/>
      <c r="H47" s="457"/>
      <c r="I47" s="457"/>
      <c r="M47" s="505"/>
      <c r="N47" s="505"/>
      <c r="O47" s="505"/>
      <c r="P47" s="505"/>
      <c r="Q47" s="505"/>
      <c r="S47" s="454"/>
      <c r="AL47" s="454"/>
    </row>
    <row r="48" spans="1:38" ht="15" customHeight="1" x14ac:dyDescent="0.25">
      <c r="A48" s="460"/>
      <c r="B48" s="458"/>
      <c r="C48" s="621" t="s">
        <v>1</v>
      </c>
      <c r="D48" s="624" t="s">
        <v>0</v>
      </c>
      <c r="E48" s="626" t="s">
        <v>16</v>
      </c>
      <c r="F48" s="497"/>
      <c r="G48" s="506"/>
      <c r="H48" s="457"/>
      <c r="I48" s="457"/>
      <c r="M48" s="457"/>
      <c r="N48" s="457"/>
      <c r="O48" s="457"/>
      <c r="P48" s="457"/>
      <c r="Q48" s="457"/>
      <c r="S48" s="454"/>
      <c r="AL48" s="454"/>
    </row>
    <row r="49" spans="1:38" ht="15" customHeight="1" x14ac:dyDescent="0.25">
      <c r="A49" s="460"/>
      <c r="B49" s="458"/>
      <c r="C49" s="622"/>
      <c r="D49" s="625"/>
      <c r="E49" s="627"/>
      <c r="F49" s="497"/>
      <c r="G49" s="457"/>
      <c r="H49" s="457"/>
      <c r="I49" s="457"/>
      <c r="M49" s="457"/>
      <c r="N49" s="457"/>
      <c r="O49" s="457"/>
      <c r="P49" s="457"/>
      <c r="Q49" s="457"/>
      <c r="S49" s="454"/>
      <c r="AL49" s="454"/>
    </row>
    <row r="50" spans="1:38" ht="15" customHeight="1" thickBot="1" x14ac:dyDescent="0.3">
      <c r="A50" s="460"/>
      <c r="B50" s="458"/>
      <c r="C50" s="15" t="s">
        <v>17</v>
      </c>
      <c r="D50" s="8">
        <f t="shared" ref="D50:D61" si="4">E7</f>
        <v>0</v>
      </c>
      <c r="E50" s="16">
        <f>E28</f>
        <v>0</v>
      </c>
      <c r="F50" s="507"/>
      <c r="G50" s="457"/>
      <c r="H50" s="457"/>
      <c r="I50" s="457"/>
      <c r="M50" s="457"/>
      <c r="N50" s="457"/>
      <c r="O50" s="457"/>
      <c r="P50" s="457"/>
      <c r="Q50" s="457"/>
      <c r="S50" s="454"/>
      <c r="U50" s="617" t="s">
        <v>21</v>
      </c>
      <c r="V50" s="617"/>
      <c r="W50" s="617"/>
      <c r="AL50" s="454"/>
    </row>
    <row r="51" spans="1:38" ht="15.75" customHeight="1" x14ac:dyDescent="0.25">
      <c r="A51" s="460"/>
      <c r="B51" s="458"/>
      <c r="C51" s="15" t="s">
        <v>3</v>
      </c>
      <c r="D51" s="8">
        <f t="shared" si="4"/>
        <v>0</v>
      </c>
      <c r="E51" s="16">
        <f t="shared" ref="E51:E61" si="5">E29</f>
        <v>0</v>
      </c>
      <c r="F51" s="507"/>
      <c r="G51" s="457"/>
      <c r="H51" s="457"/>
      <c r="I51" s="457"/>
      <c r="M51" s="457"/>
      <c r="N51" s="457"/>
      <c r="O51" s="457"/>
      <c r="P51" s="457"/>
      <c r="Q51" s="457"/>
      <c r="S51" s="454"/>
      <c r="U51" s="447" t="s">
        <v>1</v>
      </c>
      <c r="V51" s="449" t="s">
        <v>0</v>
      </c>
      <c r="W51" s="451" t="s">
        <v>16</v>
      </c>
      <c r="AL51" s="454"/>
    </row>
    <row r="52" spans="1:38" ht="15.75" customHeight="1" x14ac:dyDescent="0.25">
      <c r="A52" s="460"/>
      <c r="B52" s="458"/>
      <c r="C52" s="15" t="s">
        <v>4</v>
      </c>
      <c r="D52" s="8">
        <f t="shared" si="4"/>
        <v>0</v>
      </c>
      <c r="E52" s="16">
        <f t="shared" si="5"/>
        <v>0</v>
      </c>
      <c r="F52" s="507"/>
      <c r="G52" s="457"/>
      <c r="H52" s="457"/>
      <c r="I52" s="457"/>
      <c r="M52" s="457"/>
      <c r="N52" s="457"/>
      <c r="O52" s="457"/>
      <c r="P52" s="457"/>
      <c r="Q52" s="457"/>
      <c r="S52" s="454"/>
      <c r="U52" s="448"/>
      <c r="V52" s="450"/>
      <c r="W52" s="452"/>
      <c r="AL52" s="454"/>
    </row>
    <row r="53" spans="1:38" x14ac:dyDescent="0.25">
      <c r="A53" s="460"/>
      <c r="B53" s="458"/>
      <c r="C53" s="15" t="s">
        <v>5</v>
      </c>
      <c r="D53" s="8">
        <f t="shared" si="4"/>
        <v>0</v>
      </c>
      <c r="E53" s="16">
        <f t="shared" si="5"/>
        <v>0</v>
      </c>
      <c r="F53" s="507"/>
      <c r="G53" s="457"/>
      <c r="H53" s="457"/>
      <c r="I53" s="457"/>
      <c r="M53" s="457"/>
      <c r="N53" s="457"/>
      <c r="O53" s="457"/>
      <c r="P53" s="457"/>
      <c r="Q53" s="457"/>
      <c r="S53" s="454"/>
      <c r="U53" s="15" t="s">
        <v>17</v>
      </c>
      <c r="V53" s="238">
        <f t="shared" ref="V53:V64" si="6">I7</f>
        <v>0</v>
      </c>
      <c r="W53" s="239">
        <f t="shared" ref="W53:W64" si="7">I28</f>
        <v>0</v>
      </c>
      <c r="AL53" s="454"/>
    </row>
    <row r="54" spans="1:38" x14ac:dyDescent="0.25">
      <c r="A54" s="460"/>
      <c r="B54" s="458"/>
      <c r="C54" s="15" t="s">
        <v>6</v>
      </c>
      <c r="D54" s="8">
        <f t="shared" si="4"/>
        <v>0</v>
      </c>
      <c r="E54" s="16">
        <f t="shared" si="5"/>
        <v>0</v>
      </c>
      <c r="F54" s="507"/>
      <c r="G54" s="457"/>
      <c r="H54" s="457"/>
      <c r="I54" s="457"/>
      <c r="M54" s="457"/>
      <c r="N54" s="457"/>
      <c r="O54" s="457"/>
      <c r="P54" s="457"/>
      <c r="Q54" s="457"/>
      <c r="S54" s="454"/>
      <c r="U54" s="15" t="s">
        <v>3</v>
      </c>
      <c r="V54" s="238">
        <f t="shared" si="6"/>
        <v>0</v>
      </c>
      <c r="W54" s="239">
        <f t="shared" si="7"/>
        <v>0</v>
      </c>
      <c r="AL54" s="454"/>
    </row>
    <row r="55" spans="1:38" x14ac:dyDescent="0.25">
      <c r="A55" s="460"/>
      <c r="B55" s="458"/>
      <c r="C55" s="15" t="s">
        <v>7</v>
      </c>
      <c r="D55" s="8">
        <f t="shared" si="4"/>
        <v>0</v>
      </c>
      <c r="E55" s="16">
        <f t="shared" si="5"/>
        <v>0</v>
      </c>
      <c r="F55" s="507"/>
      <c r="G55" s="457"/>
      <c r="H55" s="457"/>
      <c r="I55" s="457"/>
      <c r="M55" s="457"/>
      <c r="N55" s="457"/>
      <c r="O55" s="457"/>
      <c r="P55" s="457"/>
      <c r="Q55" s="457"/>
      <c r="S55" s="454"/>
      <c r="U55" s="15" t="s">
        <v>4</v>
      </c>
      <c r="V55" s="238">
        <f t="shared" si="6"/>
        <v>0</v>
      </c>
      <c r="W55" s="239">
        <f t="shared" si="7"/>
        <v>0</v>
      </c>
      <c r="AL55" s="454"/>
    </row>
    <row r="56" spans="1:38" x14ac:dyDescent="0.25">
      <c r="C56" s="15" t="s">
        <v>8</v>
      </c>
      <c r="D56" s="8">
        <f t="shared" si="4"/>
        <v>0</v>
      </c>
      <c r="E56" s="16">
        <f t="shared" si="5"/>
        <v>0</v>
      </c>
      <c r="F56" s="507"/>
      <c r="G56" s="457"/>
      <c r="H56" s="457"/>
      <c r="I56" s="457"/>
      <c r="M56" s="457"/>
      <c r="N56" s="457"/>
      <c r="O56" s="457"/>
      <c r="P56" s="457"/>
      <c r="Q56" s="457"/>
      <c r="S56" s="454"/>
      <c r="U56" s="15" t="s">
        <v>5</v>
      </c>
      <c r="V56" s="238">
        <f t="shared" si="6"/>
        <v>0</v>
      </c>
      <c r="W56" s="239">
        <f t="shared" si="7"/>
        <v>0</v>
      </c>
      <c r="AL56" s="454"/>
    </row>
    <row r="57" spans="1:38" x14ac:dyDescent="0.25">
      <c r="A57" s="460"/>
      <c r="B57" s="458"/>
      <c r="C57" s="15" t="s">
        <v>9</v>
      </c>
      <c r="D57" s="8">
        <f t="shared" si="4"/>
        <v>0</v>
      </c>
      <c r="E57" s="16">
        <f t="shared" si="5"/>
        <v>0</v>
      </c>
      <c r="F57" s="507"/>
      <c r="G57" s="457"/>
      <c r="H57" s="457"/>
      <c r="I57" s="457"/>
      <c r="M57" s="457"/>
      <c r="N57" s="457"/>
      <c r="O57" s="457"/>
      <c r="P57" s="457"/>
      <c r="Q57" s="457"/>
      <c r="S57" s="454"/>
      <c r="U57" s="15" t="s">
        <v>6</v>
      </c>
      <c r="V57" s="238">
        <f t="shared" si="6"/>
        <v>0</v>
      </c>
      <c r="W57" s="239">
        <f t="shared" si="7"/>
        <v>0</v>
      </c>
      <c r="AL57" s="454"/>
    </row>
    <row r="58" spans="1:38" x14ac:dyDescent="0.25">
      <c r="A58" s="460"/>
      <c r="B58" s="458"/>
      <c r="C58" s="15" t="s">
        <v>10</v>
      </c>
      <c r="D58" s="8">
        <f t="shared" si="4"/>
        <v>0</v>
      </c>
      <c r="E58" s="16">
        <f t="shared" si="5"/>
        <v>0</v>
      </c>
      <c r="F58" s="507"/>
      <c r="G58" s="457"/>
      <c r="H58" s="457"/>
      <c r="I58" s="457"/>
      <c r="M58" s="457"/>
      <c r="N58" s="457"/>
      <c r="O58" s="457"/>
      <c r="P58" s="457"/>
      <c r="Q58" s="457"/>
      <c r="S58" s="454"/>
      <c r="U58" s="15" t="s">
        <v>7</v>
      </c>
      <c r="V58" s="238">
        <f t="shared" si="6"/>
        <v>0</v>
      </c>
      <c r="W58" s="239">
        <f t="shared" si="7"/>
        <v>0</v>
      </c>
      <c r="AL58" s="454"/>
    </row>
    <row r="59" spans="1:38" x14ac:dyDescent="0.25">
      <c r="A59" s="460"/>
      <c r="B59" s="458"/>
      <c r="C59" s="15" t="s">
        <v>11</v>
      </c>
      <c r="D59" s="8">
        <f t="shared" si="4"/>
        <v>0</v>
      </c>
      <c r="E59" s="16">
        <f t="shared" si="5"/>
        <v>0</v>
      </c>
      <c r="F59" s="507"/>
      <c r="G59" s="457"/>
      <c r="H59" s="457"/>
      <c r="I59" s="457"/>
      <c r="M59" s="457"/>
      <c r="N59" s="457"/>
      <c r="O59" s="457"/>
      <c r="P59" s="457"/>
      <c r="Q59" s="457"/>
      <c r="S59" s="454"/>
      <c r="U59" s="15" t="s">
        <v>8</v>
      </c>
      <c r="V59" s="238">
        <f t="shared" si="6"/>
        <v>0</v>
      </c>
      <c r="W59" s="239">
        <f t="shared" si="7"/>
        <v>0</v>
      </c>
      <c r="AL59" s="454"/>
    </row>
    <row r="60" spans="1:38" x14ac:dyDescent="0.25">
      <c r="A60" s="460"/>
      <c r="B60" s="458"/>
      <c r="C60" s="15" t="s">
        <v>12</v>
      </c>
      <c r="D60" s="8">
        <f t="shared" si="4"/>
        <v>0</v>
      </c>
      <c r="E60" s="16">
        <f t="shared" si="5"/>
        <v>0</v>
      </c>
      <c r="F60" s="507"/>
      <c r="G60" s="457"/>
      <c r="H60" s="457"/>
      <c r="I60" s="457"/>
      <c r="M60" s="457"/>
      <c r="N60" s="457"/>
      <c r="O60" s="457"/>
      <c r="P60" s="457"/>
      <c r="Q60" s="457"/>
      <c r="S60" s="454"/>
      <c r="U60" s="15" t="s">
        <v>9</v>
      </c>
      <c r="V60" s="238">
        <f t="shared" si="6"/>
        <v>0</v>
      </c>
      <c r="W60" s="239">
        <f t="shared" si="7"/>
        <v>0</v>
      </c>
      <c r="AL60" s="454"/>
    </row>
    <row r="61" spans="1:38" ht="15.75" thickBot="1" x14ac:dyDescent="0.3">
      <c r="A61" s="460"/>
      <c r="B61" s="458"/>
      <c r="C61" s="17" t="s">
        <v>13</v>
      </c>
      <c r="D61" s="18">
        <f t="shared" si="4"/>
        <v>0</v>
      </c>
      <c r="E61" s="19">
        <f t="shared" si="5"/>
        <v>0</v>
      </c>
      <c r="F61" s="507"/>
      <c r="G61" s="457"/>
      <c r="H61" s="457"/>
      <c r="I61" s="457"/>
      <c r="M61" s="457"/>
      <c r="N61" s="457"/>
      <c r="O61" s="457"/>
      <c r="P61" s="457"/>
      <c r="Q61" s="457"/>
      <c r="S61" s="454"/>
      <c r="U61" s="15" t="s">
        <v>10</v>
      </c>
      <c r="V61" s="238">
        <f t="shared" si="6"/>
        <v>0</v>
      </c>
      <c r="W61" s="239">
        <f t="shared" si="7"/>
        <v>0</v>
      </c>
      <c r="AL61" s="454"/>
    </row>
    <row r="62" spans="1:38" x14ac:dyDescent="0.25">
      <c r="A62" s="460"/>
      <c r="B62" s="458"/>
      <c r="C62" s="457"/>
      <c r="D62" s="457"/>
      <c r="E62" s="457"/>
      <c r="F62" s="457"/>
      <c r="G62" s="457"/>
      <c r="H62" s="457"/>
      <c r="I62" s="457"/>
      <c r="M62" s="457"/>
      <c r="N62" s="457"/>
      <c r="O62" s="457"/>
      <c r="P62" s="457"/>
      <c r="Q62" s="457"/>
      <c r="S62" s="454"/>
      <c r="U62" s="15" t="s">
        <v>11</v>
      </c>
      <c r="V62" s="238">
        <f t="shared" si="6"/>
        <v>0</v>
      </c>
      <c r="W62" s="239">
        <f t="shared" si="7"/>
        <v>0</v>
      </c>
      <c r="AL62" s="454"/>
    </row>
    <row r="63" spans="1:38" x14ac:dyDescent="0.25">
      <c r="A63" s="460"/>
      <c r="B63" s="458"/>
      <c r="C63" s="457"/>
      <c r="D63" s="457"/>
      <c r="E63" s="457"/>
      <c r="F63" s="457"/>
      <c r="G63" s="457"/>
      <c r="H63" s="457"/>
      <c r="I63" s="457"/>
      <c r="M63" s="457"/>
      <c r="N63" s="457"/>
      <c r="O63" s="457"/>
      <c r="P63" s="457"/>
      <c r="Q63" s="457"/>
      <c r="S63" s="454"/>
      <c r="U63" s="15" t="s">
        <v>12</v>
      </c>
      <c r="V63" s="238">
        <f t="shared" si="6"/>
        <v>0</v>
      </c>
      <c r="W63" s="239">
        <f t="shared" si="7"/>
        <v>0</v>
      </c>
      <c r="AL63" s="454"/>
    </row>
    <row r="64" spans="1:38" ht="15.75" thickBot="1" x14ac:dyDescent="0.3">
      <c r="A64" s="460"/>
      <c r="B64" s="458"/>
      <c r="C64" s="458"/>
      <c r="D64" s="458"/>
      <c r="E64" s="458"/>
      <c r="F64" s="458"/>
      <c r="G64" s="458"/>
      <c r="H64" s="458"/>
      <c r="I64" s="458"/>
      <c r="J64" s="458"/>
      <c r="K64" s="458"/>
      <c r="L64" s="458"/>
      <c r="M64" s="458"/>
      <c r="N64" s="458"/>
      <c r="O64" s="458"/>
      <c r="P64" s="458"/>
      <c r="Q64" s="458"/>
      <c r="S64" s="454"/>
      <c r="U64" s="17" t="s">
        <v>13</v>
      </c>
      <c r="V64" s="238">
        <f t="shared" si="6"/>
        <v>0</v>
      </c>
      <c r="W64" s="239">
        <f t="shared" si="7"/>
        <v>0</v>
      </c>
      <c r="AL64" s="454"/>
    </row>
    <row r="65" spans="1:39" x14ac:dyDescent="0.25">
      <c r="A65" s="460"/>
      <c r="B65" s="458"/>
      <c r="C65" s="460"/>
      <c r="D65" s="460"/>
      <c r="E65" s="460"/>
      <c r="F65" s="460"/>
      <c r="G65" s="460"/>
      <c r="H65" s="460"/>
      <c r="I65" s="460"/>
      <c r="J65" s="460"/>
      <c r="K65" s="460"/>
      <c r="L65" s="460"/>
      <c r="M65" s="460"/>
      <c r="N65" s="460"/>
      <c r="O65" s="460"/>
      <c r="P65" s="460"/>
      <c r="Q65" s="460"/>
      <c r="S65" s="454"/>
      <c r="AL65" s="454"/>
    </row>
    <row r="66" spans="1:39" x14ac:dyDescent="0.25">
      <c r="A66" s="460"/>
      <c r="B66" s="458"/>
      <c r="C66" s="460"/>
      <c r="D66" s="460"/>
      <c r="E66" s="460"/>
      <c r="F66" s="460"/>
      <c r="G66" s="460"/>
      <c r="H66" s="460"/>
      <c r="I66" s="460"/>
      <c r="J66" s="460"/>
      <c r="K66" s="460"/>
      <c r="L66" s="460"/>
      <c r="M66" s="460"/>
      <c r="N66" s="460"/>
      <c r="O66" s="460"/>
      <c r="P66" s="460"/>
      <c r="Q66" s="460"/>
      <c r="S66" s="454"/>
      <c r="AL66" s="454"/>
    </row>
    <row r="67" spans="1:39" ht="18.75" customHeight="1" x14ac:dyDescent="0.25">
      <c r="A67" s="460"/>
      <c r="B67" s="458"/>
      <c r="S67" s="454"/>
      <c r="AL67" s="454"/>
    </row>
    <row r="68" spans="1:39" x14ac:dyDescent="0.25">
      <c r="A68" s="460"/>
      <c r="B68" s="458"/>
      <c r="S68" s="454"/>
      <c r="AL68" s="454"/>
    </row>
    <row r="69" spans="1:39" x14ac:dyDescent="0.25">
      <c r="A69" s="460"/>
      <c r="S69" s="454"/>
      <c r="AL69" s="454"/>
    </row>
    <row r="70" spans="1:39" x14ac:dyDescent="0.25">
      <c r="A70" s="454"/>
      <c r="B70" s="456"/>
      <c r="C70" s="456"/>
      <c r="D70" s="456"/>
      <c r="E70" s="456"/>
      <c r="F70" s="456"/>
      <c r="G70" s="456"/>
      <c r="H70" s="456"/>
      <c r="I70" s="456"/>
      <c r="J70" s="456"/>
      <c r="K70" s="456"/>
      <c r="L70" s="456"/>
      <c r="M70" s="456"/>
      <c r="N70" s="456"/>
      <c r="O70" s="456"/>
      <c r="P70" s="456"/>
      <c r="Q70" s="456"/>
      <c r="R70" s="454"/>
      <c r="S70" s="454"/>
      <c r="T70" s="454"/>
      <c r="U70" s="454"/>
      <c r="V70" s="454"/>
      <c r="W70" s="454"/>
      <c r="X70" s="454"/>
      <c r="Y70" s="454"/>
      <c r="Z70" s="454"/>
      <c r="AA70" s="454"/>
      <c r="AB70" s="454"/>
      <c r="AC70" s="454"/>
      <c r="AD70" s="454"/>
      <c r="AE70" s="454"/>
      <c r="AF70" s="454"/>
      <c r="AG70" s="454"/>
      <c r="AH70" s="454"/>
      <c r="AI70" s="454"/>
      <c r="AJ70" s="454"/>
      <c r="AK70" s="454"/>
      <c r="AL70" s="454"/>
      <c r="AM70" s="457"/>
    </row>
    <row r="71" spans="1:39" x14ac:dyDescent="0.25">
      <c r="A71" s="460"/>
      <c r="S71" s="457"/>
      <c r="AL71" s="457"/>
    </row>
    <row r="72" spans="1:39" x14ac:dyDescent="0.25">
      <c r="A72" s="460"/>
      <c r="S72" s="457"/>
      <c r="AL72" s="457"/>
    </row>
    <row r="73" spans="1:39" x14ac:dyDescent="0.25">
      <c r="A73" s="460"/>
      <c r="S73" s="457"/>
      <c r="AL73" s="457"/>
    </row>
    <row r="74" spans="1:39" x14ac:dyDescent="0.25">
      <c r="A74" s="460"/>
      <c r="S74" s="457"/>
      <c r="AL74" s="457"/>
    </row>
    <row r="75" spans="1:39" x14ac:dyDescent="0.25">
      <c r="A75" s="460"/>
      <c r="S75" s="457"/>
      <c r="AL75" s="457"/>
    </row>
    <row r="76" spans="1:39" x14ac:dyDescent="0.25">
      <c r="A76" s="460"/>
      <c r="S76" s="457"/>
      <c r="AL76" s="457"/>
    </row>
    <row r="77" spans="1:39" x14ac:dyDescent="0.25">
      <c r="A77" s="460"/>
      <c r="S77" s="457"/>
      <c r="AL77" s="457"/>
    </row>
    <row r="78" spans="1:39" x14ac:dyDescent="0.25">
      <c r="A78" s="460"/>
      <c r="S78" s="457"/>
      <c r="AL78" s="457"/>
    </row>
    <row r="79" spans="1:39" x14ac:dyDescent="0.25">
      <c r="A79" s="460"/>
      <c r="S79" s="457"/>
      <c r="AL79" s="457"/>
    </row>
    <row r="80" spans="1:39" x14ac:dyDescent="0.25">
      <c r="A80" s="460"/>
      <c r="S80" s="457"/>
      <c r="AL80" s="457"/>
    </row>
    <row r="81" spans="1:38" x14ac:dyDescent="0.25">
      <c r="S81" s="457"/>
      <c r="AL81" s="457"/>
    </row>
    <row r="82" spans="1:38" x14ac:dyDescent="0.25">
      <c r="A82" s="460"/>
      <c r="S82" s="457"/>
      <c r="AL82" s="457"/>
    </row>
    <row r="83" spans="1:38" x14ac:dyDescent="0.25">
      <c r="A83" s="460"/>
      <c r="S83" s="457"/>
      <c r="AL83" s="457"/>
    </row>
    <row r="84" spans="1:38" x14ac:dyDescent="0.25">
      <c r="A84" s="460"/>
      <c r="S84" s="457"/>
      <c r="AL84" s="457"/>
    </row>
    <row r="85" spans="1:38" x14ac:dyDescent="0.25">
      <c r="A85" s="460"/>
      <c r="S85" s="457"/>
      <c r="AL85" s="457"/>
    </row>
    <row r="86" spans="1:38" x14ac:dyDescent="0.25">
      <c r="A86" s="460"/>
      <c r="S86" s="457"/>
      <c r="AL86" s="457"/>
    </row>
    <row r="87" spans="1:38" x14ac:dyDescent="0.25">
      <c r="A87" s="460"/>
      <c r="S87" s="457"/>
      <c r="AL87" s="457"/>
    </row>
    <row r="88" spans="1:38" x14ac:dyDescent="0.25">
      <c r="A88" s="460"/>
      <c r="S88" s="457"/>
      <c r="AL88" s="457"/>
    </row>
    <row r="89" spans="1:38" x14ac:dyDescent="0.25">
      <c r="A89" s="460"/>
      <c r="S89" s="457"/>
      <c r="AL89" s="457"/>
    </row>
    <row r="90" spans="1:38" x14ac:dyDescent="0.25">
      <c r="A90" s="460"/>
      <c r="S90" s="457"/>
      <c r="AL90" s="457"/>
    </row>
    <row r="91" spans="1:38" x14ac:dyDescent="0.25">
      <c r="A91" s="460"/>
      <c r="S91" s="457"/>
      <c r="AL91" s="457"/>
    </row>
    <row r="92" spans="1:38" x14ac:dyDescent="0.25">
      <c r="A92" s="460"/>
    </row>
    <row r="93" spans="1:38" x14ac:dyDescent="0.25">
      <c r="A93" s="460"/>
      <c r="S93" s="457"/>
    </row>
    <row r="94" spans="1:38" x14ac:dyDescent="0.25">
      <c r="A94" s="460"/>
    </row>
    <row r="95" spans="1:38" x14ac:dyDescent="0.25">
      <c r="A95" s="460"/>
    </row>
    <row r="96" spans="1:38" x14ac:dyDescent="0.25">
      <c r="A96" s="460"/>
    </row>
    <row r="97" spans="1:1" x14ac:dyDescent="0.25">
      <c r="A97" s="460"/>
    </row>
    <row r="98" spans="1:1" x14ac:dyDescent="0.25">
      <c r="A98" s="460"/>
    </row>
    <row r="99" spans="1:1" x14ac:dyDescent="0.25">
      <c r="A99" s="460"/>
    </row>
    <row r="100" spans="1:1" x14ac:dyDescent="0.25">
      <c r="A100" s="460"/>
    </row>
    <row r="101" spans="1:1" x14ac:dyDescent="0.25">
      <c r="A101" s="460"/>
    </row>
    <row r="102" spans="1:1" x14ac:dyDescent="0.25">
      <c r="A102" s="460"/>
    </row>
    <row r="103" spans="1:1" x14ac:dyDescent="0.25">
      <c r="A103" s="460"/>
    </row>
    <row r="104" spans="1:1" x14ac:dyDescent="0.25">
      <c r="A104" s="460"/>
    </row>
    <row r="105" spans="1:1" x14ac:dyDescent="0.25">
      <c r="A105" s="460"/>
    </row>
    <row r="106" spans="1:1" x14ac:dyDescent="0.25">
      <c r="A106" s="460"/>
    </row>
  </sheetData>
  <mergeCells count="14">
    <mergeCell ref="C48:C49"/>
    <mergeCell ref="C47:E47"/>
    <mergeCell ref="D48:D49"/>
    <mergeCell ref="E48:E49"/>
    <mergeCell ref="V14:W14"/>
    <mergeCell ref="D26:H26"/>
    <mergeCell ref="C7:C19"/>
    <mergeCell ref="C28:C40"/>
    <mergeCell ref="H1:L2"/>
    <mergeCell ref="X1:AF2"/>
    <mergeCell ref="U50:W50"/>
    <mergeCell ref="D5:H5"/>
    <mergeCell ref="H3:L4"/>
    <mergeCell ref="U6:Z6"/>
  </mergeCells>
  <printOptions horizontalCentered="1" verticalCentered="1"/>
  <pageMargins left="0.7" right="0.7" top="0.75" bottom="0.75" header="0.3" footer="0.3"/>
  <pageSetup scale="96" fitToHeight="2" orientation="landscape" r:id="rId1"/>
  <ignoredErrors>
    <ignoredError sqref="E50:E61" evalError="1"/>
    <ignoredError sqref="V8:W8 W9"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04"/>
  <sheetViews>
    <sheetView showGridLines="0" topLeftCell="A55" zoomScale="90" zoomScaleNormal="90" workbookViewId="0">
      <selection activeCell="G41" sqref="G41"/>
    </sheetView>
  </sheetViews>
  <sheetFormatPr baseColWidth="10" defaultColWidth="9.140625" defaultRowHeight="15" x14ac:dyDescent="0.25"/>
  <cols>
    <col min="1" max="1" width="4.42578125" style="455" customWidth="1"/>
    <col min="2" max="8" width="19.85546875" style="455" customWidth="1"/>
    <col min="9" max="9" width="4.42578125" style="455" customWidth="1"/>
    <col min="10" max="10" width="12.140625" style="455" customWidth="1"/>
    <col min="11" max="11" width="3.140625" style="455" customWidth="1"/>
    <col min="12" max="12" width="9.140625" style="455"/>
    <col min="13" max="13" width="10.42578125" style="455" customWidth="1"/>
    <col min="14" max="14" width="18.42578125" style="455" customWidth="1"/>
    <col min="15" max="15" width="13.85546875" style="455" customWidth="1"/>
    <col min="16" max="16" width="10.7109375" style="455" customWidth="1"/>
    <col min="17" max="17" width="14.7109375" style="455" customWidth="1"/>
    <col min="18" max="18" width="10.42578125" style="455" customWidth="1"/>
    <col min="19" max="19" width="14.7109375" style="455" customWidth="1"/>
    <col min="20" max="20" width="8.85546875" style="455" customWidth="1"/>
    <col min="21" max="21" width="7" style="455" bestFit="1" customWidth="1"/>
    <col min="22" max="22" width="8.28515625" style="455" customWidth="1"/>
    <col min="23" max="23" width="14.5703125" style="455" customWidth="1"/>
    <col min="24" max="24" width="9.42578125" style="455" customWidth="1"/>
    <col min="25" max="25" width="9.5703125" style="455" customWidth="1"/>
    <col min="26" max="26" width="10.28515625" style="455" customWidth="1"/>
    <col min="27" max="27" width="13.85546875" style="455" customWidth="1"/>
    <col min="28" max="28" width="14.42578125" style="455" customWidth="1"/>
    <col min="29" max="51" width="9.140625" style="455"/>
    <col min="52" max="131" width="9.140625" style="461"/>
    <col min="132" max="16384" width="9.140625" style="455"/>
  </cols>
  <sheetData>
    <row r="1" spans="1:131" s="515" customFormat="1" ht="16.5" customHeight="1" x14ac:dyDescent="0.25">
      <c r="C1" s="753" t="s">
        <v>162</v>
      </c>
      <c r="D1" s="753"/>
      <c r="E1" s="753"/>
      <c r="F1" s="753"/>
      <c r="G1" s="753"/>
      <c r="H1" s="753"/>
      <c r="Y1" s="753" t="s">
        <v>163</v>
      </c>
      <c r="Z1" s="753"/>
      <c r="AA1" s="753"/>
      <c r="AB1" s="753"/>
      <c r="AC1" s="753"/>
      <c r="AD1" s="753"/>
      <c r="AE1" s="753"/>
      <c r="AF1" s="753"/>
      <c r="AG1" s="753"/>
      <c r="AZ1" s="516"/>
      <c r="BA1" s="516"/>
      <c r="BB1" s="516"/>
      <c r="BC1" s="516"/>
      <c r="BD1" s="516"/>
      <c r="BE1" s="516"/>
      <c r="BF1" s="516"/>
      <c r="BG1" s="516"/>
      <c r="BH1" s="516"/>
      <c r="BI1" s="516"/>
      <c r="BJ1" s="516"/>
      <c r="BK1" s="516"/>
      <c r="BL1" s="516"/>
      <c r="BM1" s="516"/>
      <c r="BN1" s="516"/>
      <c r="BO1" s="516"/>
      <c r="BP1" s="516"/>
      <c r="BQ1" s="516"/>
      <c r="BR1" s="516"/>
      <c r="BS1" s="516"/>
      <c r="BT1" s="516"/>
      <c r="BU1" s="516"/>
      <c r="BV1" s="516"/>
      <c r="BW1" s="516"/>
      <c r="BX1" s="516"/>
      <c r="BY1" s="516"/>
      <c r="BZ1" s="516"/>
      <c r="CA1" s="516"/>
      <c r="CB1" s="516"/>
      <c r="CC1" s="516"/>
      <c r="CD1" s="516"/>
      <c r="CE1" s="516"/>
      <c r="CF1" s="516"/>
      <c r="CG1" s="516"/>
      <c r="CH1" s="516"/>
      <c r="CI1" s="516"/>
      <c r="CJ1" s="516"/>
      <c r="CK1" s="516"/>
      <c r="CL1" s="516"/>
      <c r="CM1" s="516"/>
      <c r="CN1" s="516"/>
      <c r="CO1" s="516"/>
      <c r="CP1" s="516"/>
      <c r="CQ1" s="516"/>
      <c r="CR1" s="516"/>
      <c r="CS1" s="516"/>
      <c r="CT1" s="516"/>
      <c r="CU1" s="516"/>
      <c r="CV1" s="516"/>
      <c r="CW1" s="516"/>
      <c r="CX1" s="516"/>
      <c r="CY1" s="516"/>
      <c r="CZ1" s="516"/>
      <c r="DA1" s="516"/>
      <c r="DB1" s="516"/>
      <c r="DC1" s="516"/>
      <c r="DD1" s="516"/>
      <c r="DE1" s="516"/>
      <c r="DF1" s="516"/>
      <c r="DG1" s="516"/>
      <c r="DH1" s="516"/>
      <c r="DI1" s="516"/>
      <c r="DJ1" s="516"/>
      <c r="DK1" s="516"/>
      <c r="DL1" s="516"/>
      <c r="DM1" s="516"/>
      <c r="DN1" s="516"/>
      <c r="DO1" s="516"/>
      <c r="DP1" s="516"/>
      <c r="DQ1" s="516"/>
      <c r="DR1" s="516"/>
      <c r="DS1" s="516"/>
      <c r="DT1" s="516"/>
      <c r="DU1" s="516"/>
      <c r="DV1" s="516"/>
      <c r="DW1" s="516"/>
      <c r="DX1" s="516"/>
      <c r="DY1" s="516"/>
      <c r="DZ1" s="516"/>
      <c r="EA1" s="516"/>
    </row>
    <row r="2" spans="1:131" s="515" customFormat="1" ht="16.5" customHeight="1" x14ac:dyDescent="0.25">
      <c r="A2" s="517"/>
      <c r="B2" s="517"/>
      <c r="C2" s="753"/>
      <c r="D2" s="753"/>
      <c r="E2" s="753"/>
      <c r="F2" s="753"/>
      <c r="G2" s="753"/>
      <c r="H2" s="753"/>
      <c r="I2" s="517"/>
      <c r="J2" s="517"/>
      <c r="Y2" s="753"/>
      <c r="Z2" s="753"/>
      <c r="AA2" s="753"/>
      <c r="AB2" s="753"/>
      <c r="AC2" s="753"/>
      <c r="AD2" s="753"/>
      <c r="AE2" s="753"/>
      <c r="AF2" s="753"/>
      <c r="AG2" s="753"/>
      <c r="AZ2" s="516"/>
      <c r="BA2" s="516"/>
      <c r="BB2" s="516"/>
      <c r="BC2" s="516"/>
      <c r="BD2" s="516"/>
      <c r="BE2" s="516"/>
      <c r="BF2" s="516"/>
      <c r="BG2" s="516"/>
      <c r="BH2" s="516"/>
      <c r="BI2" s="516"/>
      <c r="BJ2" s="516"/>
      <c r="BK2" s="516"/>
      <c r="BL2" s="516"/>
      <c r="BM2" s="516"/>
      <c r="BN2" s="516"/>
      <c r="BO2" s="516"/>
      <c r="BP2" s="516"/>
      <c r="BQ2" s="516"/>
      <c r="BR2" s="516"/>
      <c r="BS2" s="516"/>
      <c r="BT2" s="516"/>
      <c r="BU2" s="516"/>
      <c r="BV2" s="516"/>
      <c r="BW2" s="516"/>
      <c r="BX2" s="516"/>
      <c r="BY2" s="516"/>
      <c r="BZ2" s="516"/>
      <c r="CA2" s="516"/>
      <c r="CB2" s="516"/>
      <c r="CC2" s="516"/>
      <c r="CD2" s="516"/>
      <c r="CE2" s="516"/>
      <c r="CF2" s="516"/>
      <c r="CG2" s="516"/>
      <c r="CH2" s="516"/>
      <c r="CI2" s="516"/>
      <c r="CJ2" s="516"/>
      <c r="CK2" s="516"/>
      <c r="CL2" s="516"/>
      <c r="CM2" s="516"/>
      <c r="CN2" s="516"/>
      <c r="CO2" s="516"/>
      <c r="CP2" s="516"/>
      <c r="CQ2" s="516"/>
      <c r="CR2" s="516"/>
      <c r="CS2" s="516"/>
      <c r="CT2" s="516"/>
      <c r="CU2" s="516"/>
      <c r="CV2" s="516"/>
      <c r="CW2" s="516"/>
      <c r="CX2" s="516"/>
      <c r="CY2" s="516"/>
      <c r="CZ2" s="516"/>
      <c r="DA2" s="516"/>
      <c r="DB2" s="516"/>
      <c r="DC2" s="516"/>
      <c r="DD2" s="516"/>
      <c r="DE2" s="516"/>
      <c r="DF2" s="516"/>
      <c r="DG2" s="516"/>
      <c r="DH2" s="516"/>
      <c r="DI2" s="516"/>
      <c r="DJ2" s="516"/>
      <c r="DK2" s="516"/>
      <c r="DL2" s="516"/>
      <c r="DM2" s="516"/>
      <c r="DN2" s="516"/>
      <c r="DO2" s="516"/>
      <c r="DP2" s="516"/>
      <c r="DQ2" s="516"/>
      <c r="DR2" s="516"/>
      <c r="DS2" s="516"/>
      <c r="DT2" s="516"/>
      <c r="DU2" s="516"/>
      <c r="DV2" s="516"/>
      <c r="DW2" s="516"/>
      <c r="DX2" s="516"/>
      <c r="DY2" s="516"/>
      <c r="DZ2" s="516"/>
      <c r="EA2" s="516"/>
    </row>
    <row r="3" spans="1:131" s="515" customFormat="1" ht="12" customHeight="1" thickBot="1" x14ac:dyDescent="0.3">
      <c r="A3" s="460"/>
      <c r="B3" s="455"/>
      <c r="C3" s="632" t="s">
        <v>25</v>
      </c>
      <c r="D3" s="632"/>
      <c r="E3" s="632"/>
      <c r="F3" s="632"/>
      <c r="G3" s="632"/>
      <c r="H3" s="632"/>
      <c r="I3" s="492"/>
      <c r="J3" s="492"/>
      <c r="L3" s="516"/>
      <c r="M3" s="516"/>
      <c r="N3" s="516"/>
      <c r="O3" s="516"/>
      <c r="P3" s="518"/>
      <c r="Q3" s="518"/>
      <c r="R3" s="518"/>
      <c r="S3" s="518"/>
      <c r="T3" s="518"/>
      <c r="U3" s="518"/>
      <c r="V3" s="518"/>
      <c r="W3" s="518"/>
      <c r="X3" s="518"/>
      <c r="Y3" s="516"/>
      <c r="Z3" s="516"/>
      <c r="AA3" s="516"/>
      <c r="AB3" s="516"/>
      <c r="AC3" s="516"/>
      <c r="AD3" s="516"/>
      <c r="AE3" s="516"/>
      <c r="AF3" s="516"/>
      <c r="AG3" s="516"/>
      <c r="AH3" s="516"/>
      <c r="AI3" s="516"/>
      <c r="AJ3" s="516"/>
      <c r="AK3" s="516"/>
      <c r="AL3" s="516"/>
      <c r="AM3" s="516"/>
      <c r="AN3" s="516"/>
      <c r="AO3" s="516"/>
      <c r="AP3" s="516"/>
      <c r="AQ3" s="516"/>
      <c r="AR3" s="516"/>
      <c r="AS3" s="516"/>
      <c r="AT3" s="516"/>
      <c r="AU3" s="516"/>
      <c r="AV3" s="516"/>
      <c r="AW3" s="516"/>
      <c r="AX3" s="516"/>
      <c r="AZ3" s="516"/>
      <c r="BA3" s="516"/>
      <c r="BB3" s="516"/>
      <c r="BC3" s="516"/>
      <c r="BD3" s="516"/>
      <c r="BE3" s="516"/>
      <c r="BF3" s="516"/>
      <c r="BG3" s="516"/>
      <c r="BH3" s="516"/>
      <c r="BI3" s="516"/>
      <c r="BJ3" s="516"/>
      <c r="BK3" s="516"/>
      <c r="BL3" s="516"/>
      <c r="BM3" s="516"/>
      <c r="BN3" s="516"/>
      <c r="BO3" s="516"/>
      <c r="BP3" s="516"/>
      <c r="BQ3" s="516"/>
      <c r="BR3" s="516"/>
      <c r="BS3" s="516"/>
      <c r="BT3" s="516"/>
      <c r="BU3" s="516"/>
      <c r="BV3" s="516"/>
      <c r="BW3" s="516"/>
      <c r="BX3" s="516"/>
      <c r="BY3" s="516"/>
      <c r="BZ3" s="516"/>
      <c r="CA3" s="516"/>
      <c r="CB3" s="516"/>
      <c r="CC3" s="516"/>
      <c r="CD3" s="516"/>
      <c r="CE3" s="516"/>
      <c r="CF3" s="516"/>
      <c r="CG3" s="516"/>
      <c r="CH3" s="516"/>
      <c r="CI3" s="516"/>
      <c r="CJ3" s="516"/>
      <c r="CK3" s="516"/>
      <c r="CL3" s="516"/>
      <c r="CM3" s="516"/>
      <c r="CN3" s="516"/>
      <c r="CO3" s="516"/>
      <c r="CP3" s="516"/>
      <c r="CQ3" s="516"/>
      <c r="CR3" s="516"/>
      <c r="CS3" s="516"/>
      <c r="CT3" s="516"/>
      <c r="CU3" s="516"/>
      <c r="CV3" s="516"/>
      <c r="CW3" s="516"/>
      <c r="CX3" s="516"/>
      <c r="CY3" s="516"/>
      <c r="CZ3" s="516"/>
      <c r="DA3" s="516"/>
      <c r="DB3" s="516"/>
      <c r="DC3" s="516"/>
      <c r="DD3" s="516"/>
      <c r="DE3" s="516"/>
      <c r="DF3" s="516"/>
      <c r="DG3" s="516"/>
      <c r="DH3" s="516"/>
      <c r="DI3" s="516"/>
      <c r="DJ3" s="516"/>
      <c r="DK3" s="516"/>
      <c r="DL3" s="516"/>
      <c r="DM3" s="516"/>
      <c r="DN3" s="516"/>
      <c r="DO3" s="516"/>
      <c r="DP3" s="516"/>
      <c r="DQ3" s="516"/>
      <c r="DR3" s="516"/>
      <c r="DS3" s="516"/>
      <c r="DT3" s="516"/>
      <c r="DU3" s="516"/>
      <c r="DV3" s="516"/>
      <c r="DW3" s="516"/>
      <c r="DX3" s="516"/>
      <c r="DY3" s="516"/>
      <c r="DZ3" s="516"/>
      <c r="EA3" s="516"/>
    </row>
    <row r="4" spans="1:131" ht="31.5" customHeight="1" x14ac:dyDescent="0.45">
      <c r="A4" s="458"/>
      <c r="B4" s="109"/>
      <c r="C4" s="548" t="s">
        <v>1</v>
      </c>
      <c r="D4" s="549" t="s">
        <v>22</v>
      </c>
      <c r="E4" s="549" t="s">
        <v>107</v>
      </c>
      <c r="F4" s="549" t="s">
        <v>23</v>
      </c>
      <c r="G4" s="550" t="s">
        <v>108</v>
      </c>
      <c r="H4" s="551" t="s">
        <v>24</v>
      </c>
      <c r="I4" s="458"/>
      <c r="J4" s="460"/>
      <c r="K4" s="454"/>
      <c r="M4" s="565"/>
      <c r="N4" s="634" t="s">
        <v>224</v>
      </c>
      <c r="O4" s="634"/>
      <c r="P4" s="634"/>
      <c r="Q4" s="634"/>
      <c r="R4" s="634"/>
      <c r="S4" s="634"/>
      <c r="T4" s="634"/>
      <c r="U4" s="634"/>
      <c r="V4" s="634"/>
      <c r="W4" s="634"/>
      <c r="X4" s="634"/>
      <c r="Y4" s="634"/>
      <c r="Z4" s="634"/>
      <c r="AA4" s="634"/>
      <c r="AY4" s="454"/>
    </row>
    <row r="5" spans="1:131" ht="18.75" customHeight="1" thickBot="1" x14ac:dyDescent="0.4">
      <c r="A5" s="458"/>
      <c r="B5" s="630"/>
      <c r="C5" s="552" t="s">
        <v>2</v>
      </c>
      <c r="D5" s="12"/>
      <c r="E5" s="468"/>
      <c r="F5" s="12"/>
      <c r="G5" s="244"/>
      <c r="H5" s="16">
        <f>SUM(D5,F5)</f>
        <v>0</v>
      </c>
      <c r="I5" s="458"/>
      <c r="J5" s="460"/>
      <c r="K5" s="454"/>
      <c r="M5" s="566"/>
      <c r="N5" s="566"/>
      <c r="O5" s="566"/>
      <c r="P5" s="643" t="s">
        <v>170</v>
      </c>
      <c r="Q5" s="643"/>
      <c r="R5" s="643"/>
      <c r="S5" s="643"/>
      <c r="T5" s="643" t="s">
        <v>175</v>
      </c>
      <c r="U5" s="643"/>
      <c r="V5" s="643"/>
      <c r="W5" s="643"/>
      <c r="X5" s="643" t="s">
        <v>178</v>
      </c>
      <c r="Y5" s="643"/>
      <c r="Z5" s="643"/>
      <c r="AA5" s="643"/>
      <c r="AB5" s="519"/>
      <c r="AY5" s="454"/>
    </row>
    <row r="6" spans="1:131" ht="45.75" customHeight="1" thickBot="1" x14ac:dyDescent="0.3">
      <c r="A6" s="458"/>
      <c r="B6" s="630"/>
      <c r="C6" s="552" t="s">
        <v>3</v>
      </c>
      <c r="D6" s="12"/>
      <c r="E6" s="468"/>
      <c r="F6" s="12"/>
      <c r="G6" s="244"/>
      <c r="H6" s="16">
        <f>SUM(D6,F6)</f>
        <v>0</v>
      </c>
      <c r="I6" s="458"/>
      <c r="J6" s="460"/>
      <c r="K6" s="454"/>
      <c r="M6" s="567" t="s">
        <v>67</v>
      </c>
      <c r="N6" s="568" t="s">
        <v>80</v>
      </c>
      <c r="O6" s="569" t="s">
        <v>45</v>
      </c>
      <c r="P6" s="570" t="s">
        <v>70</v>
      </c>
      <c r="Q6" s="569" t="s">
        <v>171</v>
      </c>
      <c r="R6" s="569" t="s">
        <v>65</v>
      </c>
      <c r="S6" s="571" t="s">
        <v>172</v>
      </c>
      <c r="T6" s="570" t="s">
        <v>70</v>
      </c>
      <c r="U6" s="569" t="s">
        <v>176</v>
      </c>
      <c r="V6" s="569" t="s">
        <v>65</v>
      </c>
      <c r="W6" s="571" t="s">
        <v>173</v>
      </c>
      <c r="X6" s="570" t="s">
        <v>70</v>
      </c>
      <c r="Y6" s="569" t="s">
        <v>174</v>
      </c>
      <c r="Z6" s="569" t="s">
        <v>65</v>
      </c>
      <c r="AA6" s="571" t="s">
        <v>172</v>
      </c>
      <c r="AB6" s="588" t="s">
        <v>177</v>
      </c>
      <c r="AY6" s="454"/>
    </row>
    <row r="7" spans="1:131" x14ac:dyDescent="0.25">
      <c r="A7" s="458"/>
      <c r="B7" s="630"/>
      <c r="C7" s="552" t="s">
        <v>4</v>
      </c>
      <c r="D7" s="12"/>
      <c r="E7" s="468"/>
      <c r="F7" s="12"/>
      <c r="G7" s="244"/>
      <c r="H7" s="16">
        <f t="shared" ref="H7:H16" si="0">SUM(D7,F7)</f>
        <v>0</v>
      </c>
      <c r="I7" s="458"/>
      <c r="J7" s="460"/>
      <c r="K7" s="454"/>
      <c r="M7" s="653" t="s">
        <v>30</v>
      </c>
      <c r="N7" s="572" t="s">
        <v>77</v>
      </c>
      <c r="O7" s="346">
        <f>D17</f>
        <v>0</v>
      </c>
      <c r="P7" s="347"/>
      <c r="Q7" s="520">
        <f>O7*P7</f>
        <v>0</v>
      </c>
      <c r="R7" s="521">
        <v>1</v>
      </c>
      <c r="S7" s="583">
        <f>(Q7*R7)/1000</f>
        <v>0</v>
      </c>
      <c r="T7" s="347"/>
      <c r="U7" s="520">
        <f>O7*T7</f>
        <v>0</v>
      </c>
      <c r="V7" s="521">
        <v>21</v>
      </c>
      <c r="W7" s="583">
        <f>(U7*V7)/1000000</f>
        <v>0</v>
      </c>
      <c r="X7" s="347"/>
      <c r="Y7" s="520">
        <f>O7*X7</f>
        <v>0</v>
      </c>
      <c r="Z7" s="521">
        <v>310</v>
      </c>
      <c r="AA7" s="585">
        <f>(Y7*Z7)/1000000</f>
        <v>0</v>
      </c>
      <c r="AB7" s="658">
        <f>SUM(S10,W10,AA10)</f>
        <v>0</v>
      </c>
      <c r="AY7" s="454"/>
    </row>
    <row r="8" spans="1:131" ht="15" customHeight="1" x14ac:dyDescent="0.25">
      <c r="A8" s="458"/>
      <c r="B8" s="630"/>
      <c r="C8" s="552" t="s">
        <v>5</v>
      </c>
      <c r="D8" s="12"/>
      <c r="E8" s="468"/>
      <c r="F8" s="12"/>
      <c r="G8" s="244"/>
      <c r="H8" s="16">
        <f t="shared" si="0"/>
        <v>0</v>
      </c>
      <c r="I8" s="458"/>
      <c r="J8" s="460"/>
      <c r="K8" s="454"/>
      <c r="M8" s="653"/>
      <c r="N8" s="573" t="s">
        <v>78</v>
      </c>
      <c r="O8" s="114">
        <f>F17</f>
        <v>0</v>
      </c>
      <c r="P8" s="111"/>
      <c r="Q8" s="104">
        <f>O8*P8</f>
        <v>0</v>
      </c>
      <c r="R8" s="477">
        <v>1</v>
      </c>
      <c r="S8" s="238">
        <f>(Q8*R8)/1000</f>
        <v>0</v>
      </c>
      <c r="T8" s="111"/>
      <c r="U8" s="104">
        <f>O8*T8</f>
        <v>0</v>
      </c>
      <c r="V8" s="477">
        <v>21</v>
      </c>
      <c r="W8" s="238">
        <f>(U8*V8)/1000000</f>
        <v>0</v>
      </c>
      <c r="X8" s="111"/>
      <c r="Y8" s="104">
        <f>O8*X8</f>
        <v>0</v>
      </c>
      <c r="Z8" s="477">
        <v>310</v>
      </c>
      <c r="AA8" s="586">
        <f>(Y8*Z8)/1000000</f>
        <v>0</v>
      </c>
      <c r="AB8" s="658"/>
      <c r="AY8" s="454"/>
    </row>
    <row r="9" spans="1:131" ht="15" customHeight="1" x14ac:dyDescent="0.25">
      <c r="A9" s="458"/>
      <c r="B9" s="630"/>
      <c r="C9" s="552" t="s">
        <v>6</v>
      </c>
      <c r="D9" s="12"/>
      <c r="E9" s="468"/>
      <c r="F9" s="12"/>
      <c r="G9" s="244"/>
      <c r="H9" s="16">
        <f t="shared" si="0"/>
        <v>0</v>
      </c>
      <c r="I9" s="458"/>
      <c r="J9" s="460"/>
      <c r="K9" s="454"/>
      <c r="M9" s="653"/>
      <c r="N9" s="573" t="s">
        <v>79</v>
      </c>
      <c r="O9" s="102"/>
      <c r="P9" s="111"/>
      <c r="Q9" s="104">
        <f t="shared" ref="Q9" si="1">O9*P9</f>
        <v>0</v>
      </c>
      <c r="R9" s="477">
        <v>1</v>
      </c>
      <c r="S9" s="238">
        <f t="shared" ref="S9" si="2">(Q9*R9)/1000</f>
        <v>0</v>
      </c>
      <c r="T9" s="111"/>
      <c r="U9" s="104">
        <f t="shared" ref="U9" si="3">O9*T9</f>
        <v>0</v>
      </c>
      <c r="V9" s="477">
        <v>21</v>
      </c>
      <c r="W9" s="238">
        <f t="shared" ref="W9" si="4">(U9*V9)/1000000</f>
        <v>0</v>
      </c>
      <c r="X9" s="111"/>
      <c r="Y9" s="104">
        <f t="shared" ref="Y9" si="5">O9*X9</f>
        <v>0</v>
      </c>
      <c r="Z9" s="477">
        <v>310</v>
      </c>
      <c r="AA9" s="586">
        <f t="shared" ref="AA9" si="6">(Y9*Z9)/1000000</f>
        <v>0</v>
      </c>
      <c r="AB9" s="658"/>
      <c r="AY9" s="454"/>
    </row>
    <row r="10" spans="1:131" ht="15" customHeight="1" thickBot="1" x14ac:dyDescent="0.3">
      <c r="A10" s="458"/>
      <c r="B10" s="630"/>
      <c r="C10" s="552" t="s">
        <v>7</v>
      </c>
      <c r="D10" s="12"/>
      <c r="E10" s="468"/>
      <c r="F10" s="12"/>
      <c r="G10" s="244"/>
      <c r="H10" s="16">
        <f>SUM(D10,F10)</f>
        <v>0</v>
      </c>
      <c r="I10" s="458"/>
      <c r="J10" s="460"/>
      <c r="K10" s="454"/>
      <c r="M10" s="654"/>
      <c r="N10" s="574" t="s">
        <v>32</v>
      </c>
      <c r="O10" s="577"/>
      <c r="P10" s="578"/>
      <c r="Q10" s="577">
        <f>SUM(Q7:Q9)</f>
        <v>0</v>
      </c>
      <c r="R10" s="578"/>
      <c r="S10" s="579">
        <f>SUM(S7:S9)</f>
        <v>0</v>
      </c>
      <c r="T10" s="578"/>
      <c r="U10" s="577">
        <f>SUM(U7:U9)</f>
        <v>0</v>
      </c>
      <c r="V10" s="578"/>
      <c r="W10" s="579">
        <f>SUM(W7:W9)</f>
        <v>0</v>
      </c>
      <c r="X10" s="578"/>
      <c r="Y10" s="577">
        <f>SUM(Y7:Y9)</f>
        <v>0</v>
      </c>
      <c r="Z10" s="578"/>
      <c r="AA10" s="580">
        <f>SUM(AA7:AA9)</f>
        <v>0</v>
      </c>
      <c r="AB10" s="659"/>
      <c r="AY10" s="454"/>
    </row>
    <row r="11" spans="1:131" ht="15" customHeight="1" x14ac:dyDescent="0.25">
      <c r="A11" s="458"/>
      <c r="B11" s="630"/>
      <c r="C11" s="552" t="s">
        <v>8</v>
      </c>
      <c r="D11" s="12"/>
      <c r="E11" s="468"/>
      <c r="F11" s="12"/>
      <c r="G11" s="244"/>
      <c r="H11" s="16">
        <f t="shared" si="0"/>
        <v>0</v>
      </c>
      <c r="I11" s="458"/>
      <c r="J11" s="460"/>
      <c r="K11" s="454"/>
      <c r="M11" s="655" t="s">
        <v>31</v>
      </c>
      <c r="N11" s="575" t="s">
        <v>77</v>
      </c>
      <c r="O11" s="113">
        <f>D48</f>
        <v>0</v>
      </c>
      <c r="P11" s="112"/>
      <c r="Q11" s="522">
        <f>O11*P11</f>
        <v>0</v>
      </c>
      <c r="R11" s="523">
        <v>1</v>
      </c>
      <c r="S11" s="584">
        <f>(Q11*R11)/1000</f>
        <v>0</v>
      </c>
      <c r="T11" s="112"/>
      <c r="U11" s="522">
        <f>O11*T11</f>
        <v>0</v>
      </c>
      <c r="V11" s="523">
        <v>21</v>
      </c>
      <c r="W11" s="584">
        <f>(U11*V11)/1000000</f>
        <v>0</v>
      </c>
      <c r="X11" s="112"/>
      <c r="Y11" s="522">
        <f>O11*X11</f>
        <v>0</v>
      </c>
      <c r="Z11" s="523">
        <v>310</v>
      </c>
      <c r="AA11" s="587">
        <f>(Y11*Z11)/1000000</f>
        <v>0</v>
      </c>
      <c r="AB11" s="660">
        <f>SUM(S14,W14,AA14)</f>
        <v>0</v>
      </c>
      <c r="AY11" s="454"/>
    </row>
    <row r="12" spans="1:131" ht="29.25" customHeight="1" thickBot="1" x14ac:dyDescent="0.3">
      <c r="A12" s="458"/>
      <c r="B12" s="630"/>
      <c r="C12" s="552" t="s">
        <v>9</v>
      </c>
      <c r="D12" s="12"/>
      <c r="E12" s="468"/>
      <c r="F12" s="12"/>
      <c r="G12" s="244"/>
      <c r="H12" s="16">
        <f>SUM(D12,F12)</f>
        <v>0</v>
      </c>
      <c r="I12" s="458"/>
      <c r="J12" s="460"/>
      <c r="K12" s="454"/>
      <c r="M12" s="656"/>
      <c r="N12" s="573" t="s">
        <v>78</v>
      </c>
      <c r="O12" s="114">
        <f>F48</f>
        <v>0</v>
      </c>
      <c r="P12" s="111"/>
      <c r="Q12" s="104">
        <f>O12*P12</f>
        <v>0</v>
      </c>
      <c r="R12" s="477">
        <v>1</v>
      </c>
      <c r="S12" s="238">
        <f>(Q12*R12)/1000</f>
        <v>0</v>
      </c>
      <c r="T12" s="111"/>
      <c r="U12" s="104">
        <f>O12*T12</f>
        <v>0</v>
      </c>
      <c r="V12" s="477">
        <v>21</v>
      </c>
      <c r="W12" s="238">
        <f>(U12*V12)/1000000</f>
        <v>0</v>
      </c>
      <c r="X12" s="111"/>
      <c r="Y12" s="104">
        <f>O12*X12</f>
        <v>0</v>
      </c>
      <c r="Z12" s="477">
        <v>310</v>
      </c>
      <c r="AA12" s="586">
        <f>(Y12*Z12)/1000000</f>
        <v>0</v>
      </c>
      <c r="AB12" s="661"/>
      <c r="AY12" s="454"/>
    </row>
    <row r="13" spans="1:131" ht="15" customHeight="1" x14ac:dyDescent="0.25">
      <c r="A13" s="458"/>
      <c r="B13" s="630"/>
      <c r="C13" s="552" t="s">
        <v>10</v>
      </c>
      <c r="D13" s="12"/>
      <c r="E13" s="468"/>
      <c r="F13" s="12"/>
      <c r="G13" s="244"/>
      <c r="H13" s="16">
        <f>SUM(D13,F13)</f>
        <v>0</v>
      </c>
      <c r="I13" s="458"/>
      <c r="J13" s="460"/>
      <c r="K13" s="454"/>
      <c r="M13" s="656"/>
      <c r="N13" s="573" t="s">
        <v>79</v>
      </c>
      <c r="O13" s="102"/>
      <c r="P13" s="111"/>
      <c r="Q13" s="522">
        <f t="shared" ref="Q13" si="7">O13*P13</f>
        <v>0</v>
      </c>
      <c r="R13" s="477">
        <v>1</v>
      </c>
      <c r="S13" s="584">
        <f t="shared" ref="S13" si="8">(Q13*R13)/1000</f>
        <v>0</v>
      </c>
      <c r="T13" s="111"/>
      <c r="U13" s="522">
        <f t="shared" ref="U13" si="9">O13*T13</f>
        <v>0</v>
      </c>
      <c r="V13" s="477">
        <v>21</v>
      </c>
      <c r="W13" s="584">
        <f t="shared" ref="W13" si="10">(U13*V13)/1000000</f>
        <v>0</v>
      </c>
      <c r="X13" s="111"/>
      <c r="Y13" s="522">
        <f t="shared" ref="Y13" si="11">O13*X13</f>
        <v>0</v>
      </c>
      <c r="Z13" s="477">
        <v>310</v>
      </c>
      <c r="AA13" s="587">
        <f t="shared" ref="AA13" si="12">(Y13*Z13)/1000000</f>
        <v>0</v>
      </c>
      <c r="AB13" s="661"/>
      <c r="AY13" s="454"/>
    </row>
    <row r="14" spans="1:131" ht="15" customHeight="1" thickBot="1" x14ac:dyDescent="0.3">
      <c r="A14" s="458"/>
      <c r="B14" s="630"/>
      <c r="C14" s="552" t="s">
        <v>11</v>
      </c>
      <c r="D14" s="12"/>
      <c r="E14" s="468"/>
      <c r="F14" s="12"/>
      <c r="G14" s="244"/>
      <c r="H14" s="16">
        <f t="shared" si="0"/>
        <v>0</v>
      </c>
      <c r="I14" s="458"/>
      <c r="J14" s="460"/>
      <c r="K14" s="454"/>
      <c r="M14" s="657"/>
      <c r="N14" s="576" t="s">
        <v>32</v>
      </c>
      <c r="O14" s="581"/>
      <c r="P14" s="576"/>
      <c r="Q14" s="581">
        <f>SUM(Q11:Q13)</f>
        <v>0</v>
      </c>
      <c r="R14" s="576"/>
      <c r="S14" s="582">
        <f>SUM(S11:S13)</f>
        <v>0</v>
      </c>
      <c r="T14" s="576"/>
      <c r="U14" s="581">
        <f>SUM(U11:U13)</f>
        <v>0</v>
      </c>
      <c r="V14" s="576"/>
      <c r="W14" s="582">
        <f>SUM(W11:W13)</f>
        <v>0</v>
      </c>
      <c r="X14" s="576"/>
      <c r="Y14" s="581">
        <f>SUM(Y11:Y13)</f>
        <v>0</v>
      </c>
      <c r="Z14" s="576"/>
      <c r="AA14" s="582">
        <f>SUM(AA11:AA13)</f>
        <v>0</v>
      </c>
      <c r="AB14" s="662"/>
      <c r="AY14" s="454"/>
    </row>
    <row r="15" spans="1:131" ht="15" customHeight="1" x14ac:dyDescent="0.25">
      <c r="A15" s="458"/>
      <c r="B15" s="630"/>
      <c r="C15" s="552" t="s">
        <v>12</v>
      </c>
      <c r="D15" s="12"/>
      <c r="E15" s="468"/>
      <c r="F15" s="12"/>
      <c r="G15" s="244"/>
      <c r="H15" s="16">
        <f t="shared" si="0"/>
        <v>0</v>
      </c>
      <c r="I15" s="458"/>
      <c r="J15" s="460"/>
      <c r="K15" s="454"/>
      <c r="N15" s="524"/>
      <c r="O15" s="524"/>
      <c r="P15" s="524"/>
      <c r="Q15" s="524"/>
      <c r="R15" s="481" t="s">
        <v>66</v>
      </c>
      <c r="S15" s="524"/>
      <c r="T15" s="524"/>
      <c r="U15" s="524"/>
      <c r="V15" s="524"/>
      <c r="W15" s="524"/>
      <c r="X15" s="524"/>
      <c r="Y15" s="524"/>
      <c r="Z15" s="524"/>
      <c r="AA15" s="524"/>
      <c r="AY15" s="454"/>
    </row>
    <row r="16" spans="1:131" ht="15" customHeight="1" x14ac:dyDescent="0.25">
      <c r="A16" s="458"/>
      <c r="B16" s="630"/>
      <c r="C16" s="552" t="s">
        <v>13</v>
      </c>
      <c r="D16" s="12"/>
      <c r="E16" s="468"/>
      <c r="F16" s="12"/>
      <c r="G16" s="244"/>
      <c r="H16" s="16">
        <f t="shared" si="0"/>
        <v>0</v>
      </c>
      <c r="I16" s="458"/>
      <c r="J16" s="460"/>
      <c r="K16" s="454"/>
      <c r="L16" s="458"/>
      <c r="M16" s="241"/>
      <c r="N16" s="460"/>
      <c r="O16" s="525"/>
      <c r="P16" s="460"/>
      <c r="AB16" s="526"/>
      <c r="AY16" s="454"/>
    </row>
    <row r="17" spans="1:51" ht="15" customHeight="1" thickBot="1" x14ac:dyDescent="0.3">
      <c r="A17" s="458"/>
      <c r="B17" s="630"/>
      <c r="C17" s="553" t="s">
        <v>14</v>
      </c>
      <c r="D17" s="547">
        <f>SUM(D5:D16)</f>
        <v>0</v>
      </c>
      <c r="E17" s="554">
        <f>SUM(E5:E16)</f>
        <v>0</v>
      </c>
      <c r="F17" s="547">
        <f>SUM(F5:F16)</f>
        <v>0</v>
      </c>
      <c r="G17" s="555">
        <f>SUM(G5:G16)</f>
        <v>0</v>
      </c>
      <c r="H17" s="556">
        <f>SUM(H5:H16)</f>
        <v>0</v>
      </c>
      <c r="I17" s="458"/>
      <c r="J17" s="527"/>
      <c r="K17" s="454"/>
      <c r="L17" s="458"/>
      <c r="M17" s="241"/>
      <c r="N17" s="460"/>
      <c r="O17" s="109"/>
      <c r="P17" s="460"/>
      <c r="AB17" s="526"/>
      <c r="AY17" s="454"/>
    </row>
    <row r="18" spans="1:51" ht="15" customHeight="1" x14ac:dyDescent="0.35">
      <c r="A18" s="458"/>
      <c r="B18" s="458"/>
      <c r="C18" s="458"/>
      <c r="D18" s="490"/>
      <c r="E18" s="490"/>
      <c r="F18" s="458"/>
      <c r="G18" s="458"/>
      <c r="H18" s="458"/>
      <c r="I18" s="458"/>
      <c r="J18" s="460"/>
      <c r="K18" s="454"/>
      <c r="L18" s="458"/>
      <c r="M18" s="635" t="s">
        <v>212</v>
      </c>
      <c r="N18" s="636"/>
      <c r="O18" s="110"/>
      <c r="P18" s="635" t="s">
        <v>213</v>
      </c>
      <c r="Q18" s="636"/>
      <c r="AB18" s="526"/>
      <c r="AF18" s="455" t="s">
        <v>148</v>
      </c>
      <c r="AY18" s="454"/>
    </row>
    <row r="19" spans="1:51" ht="15.75" customHeight="1" x14ac:dyDescent="0.25">
      <c r="A19" s="458"/>
      <c r="B19" s="458"/>
      <c r="C19" s="458"/>
      <c r="D19" s="458"/>
      <c r="E19" s="458"/>
      <c r="F19" s="458"/>
      <c r="G19" s="458"/>
      <c r="H19" s="458"/>
      <c r="I19" s="458"/>
      <c r="J19" s="460"/>
      <c r="K19" s="454"/>
      <c r="L19" s="458"/>
      <c r="M19" s="528" t="s">
        <v>30</v>
      </c>
      <c r="N19" s="529">
        <f>SUM(S7,W7,AA7)</f>
        <v>0</v>
      </c>
      <c r="O19" s="460"/>
      <c r="P19" s="528" t="s">
        <v>30</v>
      </c>
      <c r="Q19" s="530">
        <f>SUM(S8,W8,AA8)</f>
        <v>0</v>
      </c>
      <c r="AB19" s="526"/>
      <c r="AY19" s="454"/>
    </row>
    <row r="20" spans="1:51" ht="28.5" customHeight="1" thickBot="1" x14ac:dyDescent="0.3">
      <c r="A20" s="458"/>
      <c r="B20" s="458"/>
      <c r="C20" s="458"/>
      <c r="D20" s="458"/>
      <c r="E20" s="458"/>
      <c r="F20" s="458"/>
      <c r="G20" s="458"/>
      <c r="H20" s="458"/>
      <c r="I20" s="458"/>
      <c r="J20" s="460"/>
      <c r="K20" s="454"/>
      <c r="L20" s="458"/>
      <c r="M20" s="531" t="s">
        <v>31</v>
      </c>
      <c r="N20" s="532">
        <f>SUM(S11,W11,AA11)</f>
        <v>0</v>
      </c>
      <c r="P20" s="531" t="s">
        <v>31</v>
      </c>
      <c r="Q20" s="532">
        <f>SUM(S12,W12,AA12)</f>
        <v>0</v>
      </c>
      <c r="AB20" s="526"/>
      <c r="AY20" s="454"/>
    </row>
    <row r="21" spans="1:51" x14ac:dyDescent="0.25">
      <c r="A21" s="458"/>
      <c r="B21" s="458"/>
      <c r="C21" s="458"/>
      <c r="D21" s="458"/>
      <c r="E21" s="458"/>
      <c r="F21" s="458"/>
      <c r="G21" s="458"/>
      <c r="H21" s="458"/>
      <c r="I21" s="458"/>
      <c r="J21" s="460"/>
      <c r="K21" s="454"/>
      <c r="L21" s="458"/>
      <c r="M21" s="241"/>
      <c r="AB21" s="526"/>
      <c r="AY21" s="454"/>
    </row>
    <row r="22" spans="1:51" x14ac:dyDescent="0.25">
      <c r="A22" s="458"/>
      <c r="B22" s="458"/>
      <c r="C22" s="458"/>
      <c r="D22" s="458"/>
      <c r="E22" s="458"/>
      <c r="F22" s="458"/>
      <c r="G22" s="458"/>
      <c r="H22" s="458"/>
      <c r="I22" s="458"/>
      <c r="J22" s="460"/>
      <c r="K22" s="454"/>
      <c r="M22" s="533"/>
      <c r="AB22" s="534"/>
      <c r="AY22" s="454"/>
    </row>
    <row r="23" spans="1:51" x14ac:dyDescent="0.25">
      <c r="A23" s="458"/>
      <c r="B23" s="458"/>
      <c r="C23" s="458"/>
      <c r="D23" s="458"/>
      <c r="E23" s="458"/>
      <c r="F23" s="458"/>
      <c r="G23" s="458"/>
      <c r="H23" s="458"/>
      <c r="I23" s="458"/>
      <c r="J23" s="460"/>
      <c r="K23" s="454"/>
      <c r="M23" s="524"/>
      <c r="AB23" s="524"/>
      <c r="AY23" s="454"/>
    </row>
    <row r="24" spans="1:51" x14ac:dyDescent="0.25">
      <c r="A24" s="458"/>
      <c r="B24" s="458"/>
      <c r="C24" s="458"/>
      <c r="D24" s="458"/>
      <c r="E24" s="458"/>
      <c r="F24" s="458"/>
      <c r="G24" s="458"/>
      <c r="H24" s="458"/>
      <c r="I24" s="458"/>
      <c r="J24" s="460"/>
      <c r="K24" s="454"/>
      <c r="AY24" s="454"/>
    </row>
    <row r="25" spans="1:51" x14ac:dyDescent="0.25">
      <c r="A25" s="458"/>
      <c r="B25" s="458"/>
      <c r="C25" s="458"/>
      <c r="D25" s="458"/>
      <c r="E25" s="458"/>
      <c r="F25" s="458"/>
      <c r="G25" s="458"/>
      <c r="H25" s="458"/>
      <c r="I25" s="458"/>
      <c r="J25" s="460"/>
      <c r="K25" s="454"/>
      <c r="AY25" s="454"/>
    </row>
    <row r="26" spans="1:51" x14ac:dyDescent="0.25">
      <c r="A26" s="458"/>
      <c r="B26" s="458"/>
      <c r="C26" s="458"/>
      <c r="D26" s="458"/>
      <c r="E26" s="458"/>
      <c r="F26" s="458"/>
      <c r="G26" s="458"/>
      <c r="H26" s="458"/>
      <c r="I26" s="458"/>
      <c r="J26" s="460"/>
      <c r="K26" s="454"/>
      <c r="AY26" s="454"/>
    </row>
    <row r="27" spans="1:51" x14ac:dyDescent="0.25">
      <c r="A27" s="458"/>
      <c r="B27" s="458"/>
      <c r="C27" s="458"/>
      <c r="D27" s="458"/>
      <c r="E27" s="458"/>
      <c r="F27" s="458"/>
      <c r="G27" s="458"/>
      <c r="H27" s="458"/>
      <c r="I27" s="458"/>
      <c r="J27" s="460"/>
      <c r="K27" s="454"/>
      <c r="AY27" s="454"/>
    </row>
    <row r="28" spans="1:51" x14ac:dyDescent="0.25">
      <c r="A28" s="458"/>
      <c r="B28" s="458"/>
      <c r="C28" s="458"/>
      <c r="D28" s="458"/>
      <c r="E28" s="458"/>
      <c r="F28" s="458"/>
      <c r="G28" s="458"/>
      <c r="H28" s="458"/>
      <c r="I28" s="458"/>
      <c r="J28" s="460"/>
      <c r="K28" s="454"/>
      <c r="AY28" s="454"/>
    </row>
    <row r="29" spans="1:51" x14ac:dyDescent="0.25">
      <c r="A29" s="458"/>
      <c r="B29" s="458"/>
      <c r="C29" s="458"/>
      <c r="D29" s="458"/>
      <c r="E29" s="458"/>
      <c r="F29" s="458"/>
      <c r="G29" s="458"/>
      <c r="H29" s="458"/>
      <c r="I29" s="458"/>
      <c r="J29" s="460"/>
      <c r="K29" s="454"/>
      <c r="AM29" s="455" t="s">
        <v>148</v>
      </c>
      <c r="AS29" s="455" t="s">
        <v>148</v>
      </c>
      <c r="AY29" s="454"/>
    </row>
    <row r="30" spans="1:51" x14ac:dyDescent="0.25">
      <c r="A30" s="458"/>
      <c r="B30" s="458"/>
      <c r="C30" s="458"/>
      <c r="D30" s="458"/>
      <c r="E30" s="458"/>
      <c r="F30" s="458"/>
      <c r="G30" s="458"/>
      <c r="H30" s="458"/>
      <c r="I30" s="458"/>
      <c r="J30" s="460"/>
      <c r="K30" s="454"/>
      <c r="AY30" s="454"/>
    </row>
    <row r="31" spans="1:51" x14ac:dyDescent="0.25">
      <c r="A31" s="458"/>
      <c r="B31" s="458"/>
      <c r="C31" s="458"/>
      <c r="D31" s="458"/>
      <c r="E31" s="458"/>
      <c r="F31" s="458"/>
      <c r="G31" s="458"/>
      <c r="H31" s="458"/>
      <c r="I31" s="458"/>
      <c r="J31" s="460"/>
      <c r="K31" s="454"/>
      <c r="AY31" s="454"/>
    </row>
    <row r="32" spans="1:51" x14ac:dyDescent="0.25">
      <c r="A32" s="458"/>
      <c r="B32" s="458"/>
      <c r="C32" s="458"/>
      <c r="D32" s="458"/>
      <c r="E32" s="458"/>
      <c r="F32" s="458"/>
      <c r="G32" s="458"/>
      <c r="H32" s="458"/>
      <c r="I32" s="458"/>
      <c r="J32" s="460"/>
      <c r="K32" s="454"/>
      <c r="AY32" s="454"/>
    </row>
    <row r="33" spans="1:51" x14ac:dyDescent="0.25">
      <c r="A33" s="456"/>
      <c r="B33" s="456"/>
      <c r="C33" s="456"/>
      <c r="D33" s="456"/>
      <c r="E33" s="456"/>
      <c r="F33" s="456"/>
      <c r="G33" s="456"/>
      <c r="H33" s="456"/>
      <c r="I33" s="456"/>
      <c r="J33" s="456"/>
      <c r="K33" s="454"/>
      <c r="AY33" s="454"/>
    </row>
    <row r="34" spans="1:51" ht="16.5" thickBot="1" x14ac:dyDescent="0.3">
      <c r="A34" s="458"/>
      <c r="C34" s="633" t="s">
        <v>26</v>
      </c>
      <c r="D34" s="633"/>
      <c r="E34" s="633"/>
      <c r="F34" s="633"/>
      <c r="G34" s="633"/>
      <c r="H34" s="633"/>
      <c r="I34" s="458"/>
      <c r="J34" s="460"/>
      <c r="K34" s="454"/>
      <c r="AY34" s="454"/>
    </row>
    <row r="35" spans="1:51" ht="30" x14ac:dyDescent="0.25">
      <c r="A35" s="458"/>
      <c r="B35" s="109"/>
      <c r="C35" s="548" t="s">
        <v>1</v>
      </c>
      <c r="D35" s="557" t="s">
        <v>22</v>
      </c>
      <c r="E35" s="557" t="s">
        <v>107</v>
      </c>
      <c r="F35" s="557" t="s">
        <v>23</v>
      </c>
      <c r="G35" s="558" t="s">
        <v>108</v>
      </c>
      <c r="H35" s="559" t="s">
        <v>24</v>
      </c>
      <c r="I35" s="458"/>
      <c r="J35" s="460"/>
      <c r="K35" s="454"/>
      <c r="AY35" s="454"/>
    </row>
    <row r="36" spans="1:51" x14ac:dyDescent="0.25">
      <c r="A36" s="458"/>
      <c r="B36" s="630"/>
      <c r="C36" s="560" t="s">
        <v>2</v>
      </c>
      <c r="D36" s="535"/>
      <c r="E36" s="536"/>
      <c r="F36" s="12"/>
      <c r="G36" s="243"/>
      <c r="H36" s="16">
        <f>SUM(D36,F36)</f>
        <v>0</v>
      </c>
      <c r="I36" s="458"/>
      <c r="J36" s="460"/>
      <c r="K36" s="454"/>
      <c r="AY36" s="454"/>
    </row>
    <row r="37" spans="1:51" ht="15.75" thickBot="1" x14ac:dyDescent="0.3">
      <c r="A37" s="458"/>
      <c r="B37" s="630"/>
      <c r="C37" s="552" t="s">
        <v>3</v>
      </c>
      <c r="D37" s="535"/>
      <c r="E37" s="536"/>
      <c r="F37" s="12"/>
      <c r="G37" s="243"/>
      <c r="H37" s="16">
        <f>SUM(D37,F37)</f>
        <v>0</v>
      </c>
      <c r="I37" s="458"/>
      <c r="J37" s="460"/>
      <c r="K37" s="454"/>
      <c r="AY37" s="454"/>
    </row>
    <row r="38" spans="1:51" x14ac:dyDescent="0.25">
      <c r="A38" s="458"/>
      <c r="B38" s="630"/>
      <c r="C38" s="552" t="s">
        <v>4</v>
      </c>
      <c r="D38" s="535"/>
      <c r="E38" s="536"/>
      <c r="F38" s="12"/>
      <c r="G38" s="243"/>
      <c r="H38" s="16">
        <f t="shared" ref="H38:H47" si="13">SUM(D38,F38)</f>
        <v>0</v>
      </c>
      <c r="I38" s="458"/>
      <c r="J38" s="460"/>
      <c r="K38" s="454"/>
      <c r="M38" s="635" t="s">
        <v>105</v>
      </c>
      <c r="N38" s="636"/>
      <c r="P38" s="635" t="s">
        <v>106</v>
      </c>
      <c r="Q38" s="636"/>
      <c r="AY38" s="454"/>
    </row>
    <row r="39" spans="1:51" x14ac:dyDescent="0.25">
      <c r="A39" s="458"/>
      <c r="B39" s="630"/>
      <c r="C39" s="552" t="s">
        <v>5</v>
      </c>
      <c r="D39" s="535"/>
      <c r="E39" s="536"/>
      <c r="F39" s="12"/>
      <c r="G39" s="243"/>
      <c r="H39" s="16">
        <f t="shared" si="13"/>
        <v>0</v>
      </c>
      <c r="I39" s="458"/>
      <c r="J39" s="460"/>
      <c r="K39" s="454"/>
      <c r="M39" s="528" t="s">
        <v>30</v>
      </c>
      <c r="N39" s="537">
        <f>E17</f>
        <v>0</v>
      </c>
      <c r="P39" s="528" t="s">
        <v>30</v>
      </c>
      <c r="Q39" s="537">
        <f>G17</f>
        <v>0</v>
      </c>
      <c r="AY39" s="454"/>
    </row>
    <row r="40" spans="1:51" ht="15.75" thickBot="1" x14ac:dyDescent="0.3">
      <c r="A40" s="458"/>
      <c r="B40" s="630"/>
      <c r="C40" s="552" t="s">
        <v>6</v>
      </c>
      <c r="D40" s="535"/>
      <c r="E40" s="536"/>
      <c r="F40" s="12"/>
      <c r="G40" s="243"/>
      <c r="H40" s="16">
        <f t="shared" si="13"/>
        <v>0</v>
      </c>
      <c r="I40" s="458"/>
      <c r="J40" s="460"/>
      <c r="K40" s="454"/>
      <c r="M40" s="531" t="s">
        <v>31</v>
      </c>
      <c r="N40" s="538">
        <f>E48</f>
        <v>0</v>
      </c>
      <c r="P40" s="531" t="s">
        <v>31</v>
      </c>
      <c r="Q40" s="538">
        <f>G48</f>
        <v>0</v>
      </c>
      <c r="AY40" s="454"/>
    </row>
    <row r="41" spans="1:51" x14ac:dyDescent="0.25">
      <c r="A41" s="458"/>
      <c r="B41" s="630"/>
      <c r="C41" s="552" t="s">
        <v>7</v>
      </c>
      <c r="D41" s="535"/>
      <c r="E41" s="536"/>
      <c r="F41" s="12"/>
      <c r="G41" s="243"/>
      <c r="H41" s="16">
        <f t="shared" si="13"/>
        <v>0</v>
      </c>
      <c r="I41" s="458"/>
      <c r="J41" s="460"/>
      <c r="K41" s="454"/>
      <c r="AY41" s="454"/>
    </row>
    <row r="42" spans="1:51" x14ac:dyDescent="0.25">
      <c r="A42" s="458"/>
      <c r="B42" s="630"/>
      <c r="C42" s="552" t="s">
        <v>8</v>
      </c>
      <c r="D42" s="535"/>
      <c r="E42" s="536"/>
      <c r="F42" s="12"/>
      <c r="G42" s="243"/>
      <c r="H42" s="16">
        <f t="shared" si="13"/>
        <v>0</v>
      </c>
      <c r="I42" s="458"/>
      <c r="J42" s="539"/>
      <c r="K42" s="454"/>
      <c r="AY42" s="454"/>
    </row>
    <row r="43" spans="1:51" x14ac:dyDescent="0.25">
      <c r="A43" s="458"/>
      <c r="B43" s="630"/>
      <c r="C43" s="552" t="s">
        <v>9</v>
      </c>
      <c r="D43" s="535"/>
      <c r="E43" s="536"/>
      <c r="F43" s="12"/>
      <c r="G43" s="243"/>
      <c r="H43" s="16">
        <f t="shared" si="13"/>
        <v>0</v>
      </c>
      <c r="I43" s="458"/>
      <c r="J43" s="460"/>
      <c r="K43" s="454"/>
      <c r="AY43" s="454"/>
    </row>
    <row r="44" spans="1:51" x14ac:dyDescent="0.25">
      <c r="A44" s="458"/>
      <c r="B44" s="630"/>
      <c r="C44" s="552" t="s">
        <v>10</v>
      </c>
      <c r="D44" s="535"/>
      <c r="E44" s="536"/>
      <c r="F44" s="12"/>
      <c r="G44" s="243"/>
      <c r="H44" s="16">
        <f t="shared" si="13"/>
        <v>0</v>
      </c>
      <c r="I44" s="458"/>
      <c r="J44" s="460"/>
      <c r="K44" s="454"/>
      <c r="AY44" s="454"/>
    </row>
    <row r="45" spans="1:51" x14ac:dyDescent="0.25">
      <c r="A45" s="458"/>
      <c r="B45" s="630"/>
      <c r="C45" s="552" t="s">
        <v>11</v>
      </c>
      <c r="D45" s="535"/>
      <c r="E45" s="536"/>
      <c r="F45" s="12"/>
      <c r="G45" s="243"/>
      <c r="H45" s="16">
        <f t="shared" si="13"/>
        <v>0</v>
      </c>
      <c r="I45" s="458"/>
      <c r="J45" s="460"/>
      <c r="K45" s="454"/>
      <c r="AY45" s="454"/>
    </row>
    <row r="46" spans="1:51" x14ac:dyDescent="0.25">
      <c r="A46" s="458"/>
      <c r="B46" s="630"/>
      <c r="C46" s="552" t="s">
        <v>12</v>
      </c>
      <c r="D46" s="535"/>
      <c r="E46" s="536"/>
      <c r="F46" s="12"/>
      <c r="G46" s="243"/>
      <c r="H46" s="16">
        <f t="shared" si="13"/>
        <v>0</v>
      </c>
      <c r="I46" s="458"/>
      <c r="J46" s="460"/>
      <c r="K46" s="454"/>
      <c r="AY46" s="454"/>
    </row>
    <row r="47" spans="1:51" x14ac:dyDescent="0.25">
      <c r="A47" s="458"/>
      <c r="B47" s="630"/>
      <c r="C47" s="552" t="s">
        <v>13</v>
      </c>
      <c r="D47" s="535"/>
      <c r="E47" s="536"/>
      <c r="F47" s="12"/>
      <c r="G47" s="243"/>
      <c r="H47" s="16">
        <f t="shared" si="13"/>
        <v>0</v>
      </c>
      <c r="I47" s="458"/>
      <c r="J47" s="460"/>
      <c r="K47" s="454"/>
      <c r="AY47" s="454"/>
    </row>
    <row r="48" spans="1:51" ht="15.75" thickBot="1" x14ac:dyDescent="0.3">
      <c r="A48" s="458"/>
      <c r="B48" s="630"/>
      <c r="C48" s="553" t="s">
        <v>14</v>
      </c>
      <c r="D48" s="561">
        <f>SUM(D36:D47)</f>
        <v>0</v>
      </c>
      <c r="E48" s="562">
        <f>SUM(E36:E47)</f>
        <v>0</v>
      </c>
      <c r="F48" s="561">
        <f>SUM(F36:F47)</f>
        <v>0</v>
      </c>
      <c r="G48" s="562">
        <f>SUM(G36:G47)</f>
        <v>0</v>
      </c>
      <c r="H48" s="556">
        <f>SUM(H36:H47)</f>
        <v>0</v>
      </c>
      <c r="I48" s="458"/>
      <c r="J48" s="460"/>
      <c r="K48" s="454"/>
      <c r="AY48" s="454"/>
    </row>
    <row r="49" spans="1:51" x14ac:dyDescent="0.25">
      <c r="A49" s="458"/>
      <c r="B49" s="458"/>
      <c r="C49" s="458"/>
      <c r="D49" s="490"/>
      <c r="E49" s="490"/>
      <c r="F49" s="458"/>
      <c r="G49" s="458"/>
      <c r="H49" s="458"/>
      <c r="I49" s="458"/>
      <c r="J49" s="460"/>
      <c r="K49" s="454"/>
      <c r="AY49" s="454"/>
    </row>
    <row r="50" spans="1:51" ht="15.75" customHeight="1" x14ac:dyDescent="0.25">
      <c r="A50" s="458"/>
      <c r="B50" s="458"/>
      <c r="C50" s="458"/>
      <c r="D50" s="458"/>
      <c r="E50" s="458"/>
      <c r="F50" s="458"/>
      <c r="G50" s="458"/>
      <c r="H50" s="458"/>
      <c r="I50" s="458"/>
      <c r="J50" s="460"/>
      <c r="K50" s="454"/>
      <c r="AY50" s="454"/>
    </row>
    <row r="51" spans="1:51" ht="15.75" customHeight="1" x14ac:dyDescent="0.25">
      <c r="A51" s="458"/>
      <c r="B51" s="458"/>
      <c r="C51" s="458"/>
      <c r="D51" s="458"/>
      <c r="E51" s="458"/>
      <c r="F51" s="458"/>
      <c r="G51" s="458"/>
      <c r="H51" s="458"/>
      <c r="I51" s="458"/>
      <c r="J51" s="460"/>
      <c r="K51" s="454"/>
      <c r="AY51" s="454"/>
    </row>
    <row r="52" spans="1:51" x14ac:dyDescent="0.25">
      <c r="A52" s="458"/>
      <c r="B52" s="458"/>
      <c r="C52" s="458"/>
      <c r="D52" s="458"/>
      <c r="E52" s="458"/>
      <c r="F52" s="458"/>
      <c r="G52" s="458"/>
      <c r="H52" s="458"/>
      <c r="I52" s="458"/>
      <c r="J52" s="460"/>
      <c r="K52" s="454"/>
      <c r="AY52" s="454"/>
    </row>
    <row r="53" spans="1:51" x14ac:dyDescent="0.25">
      <c r="A53" s="458"/>
      <c r="B53" s="458"/>
      <c r="C53" s="458"/>
      <c r="D53" s="458"/>
      <c r="E53" s="458"/>
      <c r="F53" s="458"/>
      <c r="G53" s="458"/>
      <c r="H53" s="458"/>
      <c r="I53" s="458"/>
      <c r="J53" s="460"/>
      <c r="K53" s="454"/>
      <c r="AY53" s="454"/>
    </row>
    <row r="54" spans="1:51" x14ac:dyDescent="0.25">
      <c r="A54" s="458"/>
      <c r="B54" s="458"/>
      <c r="C54" s="458"/>
      <c r="D54" s="458"/>
      <c r="E54" s="458"/>
      <c r="F54" s="458"/>
      <c r="G54" s="458"/>
      <c r="H54" s="458"/>
      <c r="I54" s="458"/>
      <c r="J54" s="460"/>
      <c r="K54" s="454"/>
      <c r="AY54" s="454"/>
    </row>
    <row r="55" spans="1:51" x14ac:dyDescent="0.25">
      <c r="A55" s="458"/>
      <c r="B55" s="458"/>
      <c r="C55" s="458"/>
      <c r="D55" s="458"/>
      <c r="E55" s="458"/>
      <c r="F55" s="458"/>
      <c r="G55" s="458"/>
      <c r="H55" s="458"/>
      <c r="I55" s="458"/>
      <c r="J55" s="460"/>
      <c r="K55" s="454"/>
      <c r="AY55" s="454"/>
    </row>
    <row r="56" spans="1:51" x14ac:dyDescent="0.25">
      <c r="A56" s="458"/>
      <c r="B56" s="458"/>
      <c r="C56" s="458"/>
      <c r="D56" s="458"/>
      <c r="E56" s="458"/>
      <c r="F56" s="458"/>
      <c r="G56" s="458"/>
      <c r="H56" s="458"/>
      <c r="I56" s="458"/>
      <c r="J56" s="460"/>
      <c r="K56" s="454"/>
      <c r="AY56" s="454"/>
    </row>
    <row r="57" spans="1:51" x14ac:dyDescent="0.25">
      <c r="A57" s="458"/>
      <c r="B57" s="458"/>
      <c r="C57" s="458"/>
      <c r="D57" s="458"/>
      <c r="E57" s="458"/>
      <c r="F57" s="458"/>
      <c r="G57" s="458"/>
      <c r="H57" s="458"/>
      <c r="I57" s="458"/>
      <c r="J57" s="460"/>
      <c r="K57" s="454"/>
      <c r="AY57" s="454"/>
    </row>
    <row r="58" spans="1:51" x14ac:dyDescent="0.25">
      <c r="A58" s="458"/>
      <c r="B58" s="458"/>
      <c r="C58" s="458"/>
      <c r="D58" s="458"/>
      <c r="E58" s="458"/>
      <c r="F58" s="458"/>
      <c r="G58" s="458"/>
      <c r="H58" s="458"/>
      <c r="I58" s="458"/>
      <c r="J58" s="460"/>
      <c r="K58" s="454"/>
      <c r="AY58" s="454"/>
    </row>
    <row r="59" spans="1:51" x14ac:dyDescent="0.25">
      <c r="A59" s="458"/>
      <c r="B59" s="458"/>
      <c r="C59" s="458"/>
      <c r="D59" s="458"/>
      <c r="E59" s="458"/>
      <c r="F59" s="458"/>
      <c r="G59" s="458"/>
      <c r="H59" s="458"/>
      <c r="I59" s="458"/>
      <c r="J59" s="460"/>
      <c r="K59" s="454"/>
      <c r="AY59" s="454"/>
    </row>
    <row r="60" spans="1:51" x14ac:dyDescent="0.25">
      <c r="A60" s="458"/>
      <c r="B60" s="458"/>
      <c r="C60" s="458"/>
      <c r="D60" s="458"/>
      <c r="E60" s="458"/>
      <c r="F60" s="458"/>
      <c r="G60" s="458"/>
      <c r="H60" s="458"/>
      <c r="I60" s="458"/>
      <c r="J60" s="460"/>
      <c r="K60" s="454"/>
      <c r="AY60" s="454"/>
    </row>
    <row r="61" spans="1:51" x14ac:dyDescent="0.25">
      <c r="A61" s="458"/>
      <c r="B61" s="458"/>
      <c r="C61" s="458"/>
      <c r="D61" s="458"/>
      <c r="E61" s="458"/>
      <c r="F61" s="458"/>
      <c r="G61" s="458"/>
      <c r="H61" s="458"/>
      <c r="I61" s="458"/>
      <c r="J61" s="460"/>
      <c r="K61" s="454"/>
      <c r="AY61" s="454"/>
    </row>
    <row r="62" spans="1:51" x14ac:dyDescent="0.25">
      <c r="A62" s="458"/>
      <c r="B62" s="458"/>
      <c r="C62" s="458"/>
      <c r="D62" s="458"/>
      <c r="E62" s="458"/>
      <c r="F62" s="458"/>
      <c r="G62" s="458"/>
      <c r="H62" s="458"/>
      <c r="I62" s="458"/>
      <c r="J62" s="460"/>
      <c r="K62" s="454"/>
      <c r="AY62" s="454"/>
    </row>
    <row r="63" spans="1:51" x14ac:dyDescent="0.25">
      <c r="A63" s="458"/>
      <c r="B63" s="458"/>
      <c r="C63" s="458"/>
      <c r="D63" s="458"/>
      <c r="E63" s="458"/>
      <c r="F63" s="458"/>
      <c r="G63" s="458"/>
      <c r="H63" s="458"/>
      <c r="I63" s="458"/>
      <c r="J63" s="460"/>
      <c r="K63" s="454"/>
      <c r="AY63" s="454"/>
    </row>
    <row r="64" spans="1:51" x14ac:dyDescent="0.25">
      <c r="A64" s="456"/>
      <c r="B64" s="456"/>
      <c r="C64" s="456"/>
      <c r="D64" s="456"/>
      <c r="E64" s="456"/>
      <c r="F64" s="456"/>
      <c r="G64" s="456"/>
      <c r="H64" s="456"/>
      <c r="I64" s="456"/>
      <c r="J64" s="456"/>
      <c r="K64" s="454"/>
      <c r="AY64" s="454"/>
    </row>
    <row r="65" spans="1:51" ht="21.75" thickBot="1" x14ac:dyDescent="0.4">
      <c r="A65" s="563"/>
      <c r="B65" s="631" t="s">
        <v>167</v>
      </c>
      <c r="C65" s="631"/>
      <c r="D65" s="631"/>
      <c r="E65" s="564"/>
      <c r="F65" s="631" t="s">
        <v>179</v>
      </c>
      <c r="G65" s="631"/>
      <c r="H65" s="631"/>
      <c r="I65" s="457"/>
      <c r="J65" s="505"/>
      <c r="K65" s="454"/>
      <c r="N65" s="540"/>
      <c r="O65" s="540"/>
      <c r="P65" s="540"/>
      <c r="Q65" s="540"/>
      <c r="R65" s="540"/>
      <c r="S65" s="540"/>
      <c r="T65" s="540"/>
      <c r="U65" s="540"/>
      <c r="V65" s="540"/>
      <c r="W65" s="540"/>
      <c r="X65" s="540"/>
      <c r="Y65" s="540"/>
      <c r="Z65" s="540"/>
      <c r="AA65" s="540"/>
      <c r="AY65" s="454"/>
    </row>
    <row r="66" spans="1:51" x14ac:dyDescent="0.25">
      <c r="A66" s="563"/>
      <c r="B66" s="637" t="s">
        <v>1</v>
      </c>
      <c r="C66" s="624" t="s">
        <v>27</v>
      </c>
      <c r="D66" s="626" t="s">
        <v>28</v>
      </c>
      <c r="E66" s="125"/>
      <c r="F66" s="637" t="s">
        <v>1</v>
      </c>
      <c r="G66" s="624" t="s">
        <v>180</v>
      </c>
      <c r="H66" s="626" t="s">
        <v>168</v>
      </c>
      <c r="I66" s="457"/>
      <c r="J66" s="457"/>
      <c r="K66" s="454"/>
      <c r="AY66" s="454"/>
    </row>
    <row r="67" spans="1:51" ht="24.75" thickBot="1" x14ac:dyDescent="0.5">
      <c r="A67" s="563"/>
      <c r="B67" s="638"/>
      <c r="C67" s="625"/>
      <c r="D67" s="627"/>
      <c r="E67" s="125"/>
      <c r="F67" s="638"/>
      <c r="G67" s="625"/>
      <c r="H67" s="627"/>
      <c r="I67" s="457"/>
      <c r="J67" s="457"/>
      <c r="K67" s="454"/>
      <c r="L67" s="565"/>
      <c r="M67" s="652" t="s">
        <v>225</v>
      </c>
      <c r="N67" s="652"/>
      <c r="O67" s="652"/>
      <c r="P67" s="652"/>
      <c r="Q67" s="652"/>
      <c r="R67" s="652"/>
      <c r="S67" s="652"/>
      <c r="T67" s="652"/>
      <c r="U67" s="652"/>
      <c r="V67" s="652"/>
      <c r="W67" s="652"/>
      <c r="X67" s="652"/>
      <c r="Y67" s="652"/>
      <c r="Z67" s="652"/>
      <c r="AA67" s="565"/>
      <c r="AY67" s="454"/>
    </row>
    <row r="68" spans="1:51" ht="15" customHeight="1" thickBot="1" x14ac:dyDescent="0.4">
      <c r="A68" s="563"/>
      <c r="B68" s="15" t="s">
        <v>17</v>
      </c>
      <c r="C68" s="8">
        <f t="shared" ref="C68:C79" si="14">H5</f>
        <v>0</v>
      </c>
      <c r="D68" s="16">
        <f>H36</f>
        <v>0</v>
      </c>
      <c r="E68" s="126"/>
      <c r="F68" s="15" t="s">
        <v>17</v>
      </c>
      <c r="G68" s="8">
        <f>AA70</f>
        <v>0</v>
      </c>
      <c r="H68" s="16">
        <f>AA84</f>
        <v>0</v>
      </c>
      <c r="I68" s="457"/>
      <c r="J68" s="457"/>
      <c r="K68" s="454"/>
      <c r="L68" s="565"/>
      <c r="M68" s="621" t="s">
        <v>1</v>
      </c>
      <c r="N68" s="624" t="s">
        <v>169</v>
      </c>
      <c r="O68" s="643" t="s">
        <v>170</v>
      </c>
      <c r="P68" s="643"/>
      <c r="Q68" s="643"/>
      <c r="R68" s="643"/>
      <c r="S68" s="643" t="s">
        <v>175</v>
      </c>
      <c r="T68" s="643"/>
      <c r="U68" s="643"/>
      <c r="V68" s="643"/>
      <c r="W68" s="643" t="s">
        <v>178</v>
      </c>
      <c r="X68" s="643"/>
      <c r="Y68" s="643"/>
      <c r="Z68" s="643"/>
      <c r="AA68" s="589"/>
      <c r="AY68" s="454"/>
    </row>
    <row r="69" spans="1:51" ht="63.75" thickBot="1" x14ac:dyDescent="0.3">
      <c r="A69" s="563"/>
      <c r="B69" s="15" t="s">
        <v>3</v>
      </c>
      <c r="C69" s="8">
        <f t="shared" si="14"/>
        <v>0</v>
      </c>
      <c r="D69" s="16">
        <f t="shared" ref="D69:D79" si="15">H37</f>
        <v>0</v>
      </c>
      <c r="E69" s="126"/>
      <c r="F69" s="15" t="s">
        <v>3</v>
      </c>
      <c r="G69" s="8">
        <f>AA71</f>
        <v>0</v>
      </c>
      <c r="H69" s="16">
        <f>AA85</f>
        <v>0</v>
      </c>
      <c r="I69" s="457"/>
      <c r="J69" s="457"/>
      <c r="K69" s="454"/>
      <c r="L69" s="565"/>
      <c r="M69" s="622"/>
      <c r="N69" s="625"/>
      <c r="O69" s="590" t="s">
        <v>70</v>
      </c>
      <c r="P69" s="591" t="s">
        <v>171</v>
      </c>
      <c r="Q69" s="591" t="s">
        <v>65</v>
      </c>
      <c r="R69" s="592" t="s">
        <v>172</v>
      </c>
      <c r="S69" s="590" t="s">
        <v>70</v>
      </c>
      <c r="T69" s="591" t="s">
        <v>176</v>
      </c>
      <c r="U69" s="591" t="s">
        <v>65</v>
      </c>
      <c r="V69" s="592" t="s">
        <v>173</v>
      </c>
      <c r="W69" s="590" t="s">
        <v>70</v>
      </c>
      <c r="X69" s="591" t="s">
        <v>174</v>
      </c>
      <c r="Y69" s="591" t="s">
        <v>65</v>
      </c>
      <c r="Z69" s="592" t="s">
        <v>172</v>
      </c>
      <c r="AA69" s="593" t="s">
        <v>177</v>
      </c>
      <c r="AY69" s="454"/>
    </row>
    <row r="70" spans="1:51" x14ac:dyDescent="0.25">
      <c r="A70" s="563"/>
      <c r="B70" s="15" t="s">
        <v>4</v>
      </c>
      <c r="C70" s="8">
        <f t="shared" si="14"/>
        <v>0</v>
      </c>
      <c r="D70" s="16">
        <f t="shared" si="15"/>
        <v>0</v>
      </c>
      <c r="E70" s="126"/>
      <c r="F70" s="15" t="s">
        <v>4</v>
      </c>
      <c r="G70" s="8">
        <f>AA72</f>
        <v>0</v>
      </c>
      <c r="H70" s="16">
        <f>AA86</f>
        <v>0</v>
      </c>
      <c r="I70" s="457"/>
      <c r="J70" s="457"/>
      <c r="K70" s="454"/>
      <c r="L70" s="644" t="s">
        <v>30</v>
      </c>
      <c r="M70" s="250" t="s">
        <v>17</v>
      </c>
      <c r="N70" s="134">
        <f t="shared" ref="N70:N81" si="16">C68</f>
        <v>0</v>
      </c>
      <c r="O70" s="245"/>
      <c r="P70" s="541">
        <f>N70*O70</f>
        <v>0</v>
      </c>
      <c r="Q70" s="542">
        <v>1</v>
      </c>
      <c r="R70" s="600">
        <f>(P70*Q70)/1000</f>
        <v>0</v>
      </c>
      <c r="S70" s="245"/>
      <c r="T70" s="541">
        <f>N70*S70</f>
        <v>0</v>
      </c>
      <c r="U70" s="542">
        <v>21</v>
      </c>
      <c r="V70" s="600">
        <f>(T70*U70)/1000000</f>
        <v>0</v>
      </c>
      <c r="W70" s="245"/>
      <c r="X70" s="541">
        <f>N70*W70</f>
        <v>0</v>
      </c>
      <c r="Y70" s="542">
        <v>310</v>
      </c>
      <c r="Z70" s="597">
        <f>(X70*Y70)/1000000</f>
        <v>0</v>
      </c>
      <c r="AA70" s="594">
        <f>SUM(R70,V70,Z70)</f>
        <v>0</v>
      </c>
      <c r="AY70" s="454"/>
    </row>
    <row r="71" spans="1:51" x14ac:dyDescent="0.25">
      <c r="A71" s="563"/>
      <c r="B71" s="15" t="s">
        <v>5</v>
      </c>
      <c r="C71" s="8">
        <f t="shared" si="14"/>
        <v>0</v>
      </c>
      <c r="D71" s="16">
        <f t="shared" si="15"/>
        <v>0</v>
      </c>
      <c r="E71" s="126"/>
      <c r="F71" s="15" t="s">
        <v>5</v>
      </c>
      <c r="G71" s="8">
        <f t="shared" ref="G71:G79" si="17">AA73</f>
        <v>0</v>
      </c>
      <c r="H71" s="16">
        <f t="shared" ref="H71:H79" si="18">AA87</f>
        <v>0</v>
      </c>
      <c r="I71" s="457"/>
      <c r="J71" s="457"/>
      <c r="K71" s="454"/>
      <c r="L71" s="645"/>
      <c r="M71" s="250" t="s">
        <v>3</v>
      </c>
      <c r="N71" s="134">
        <f t="shared" si="16"/>
        <v>0</v>
      </c>
      <c r="O71" s="245"/>
      <c r="P71" s="541">
        <f t="shared" ref="P71:P81" si="19">N71*O71</f>
        <v>0</v>
      </c>
      <c r="Q71" s="542">
        <v>1</v>
      </c>
      <c r="R71" s="600">
        <f t="shared" ref="R71:R81" si="20">(P71*Q71)/1000</f>
        <v>0</v>
      </c>
      <c r="S71" s="245"/>
      <c r="T71" s="541">
        <f t="shared" ref="T71:T81" si="21">N71*S71</f>
        <v>0</v>
      </c>
      <c r="U71" s="542">
        <v>21</v>
      </c>
      <c r="V71" s="600">
        <f t="shared" ref="V71:V81" si="22">(T71*U71)/1000000</f>
        <v>0</v>
      </c>
      <c r="W71" s="245"/>
      <c r="X71" s="541">
        <f t="shared" ref="X71:X81" si="23">N71*W71</f>
        <v>0</v>
      </c>
      <c r="Y71" s="542">
        <v>310</v>
      </c>
      <c r="Z71" s="597">
        <f t="shared" ref="Z71:Z81" si="24">(X71*Y71)/1000000</f>
        <v>0</v>
      </c>
      <c r="AA71" s="595">
        <f>SUM(R71,V71,Z71)</f>
        <v>0</v>
      </c>
      <c r="AY71" s="454"/>
    </row>
    <row r="72" spans="1:51" x14ac:dyDescent="0.25">
      <c r="A72" s="563"/>
      <c r="B72" s="15" t="s">
        <v>6</v>
      </c>
      <c r="C72" s="8">
        <f t="shared" si="14"/>
        <v>0</v>
      </c>
      <c r="D72" s="16">
        <f t="shared" si="15"/>
        <v>0</v>
      </c>
      <c r="E72" s="126"/>
      <c r="F72" s="15" t="s">
        <v>6</v>
      </c>
      <c r="G72" s="8">
        <f t="shared" si="17"/>
        <v>0</v>
      </c>
      <c r="H72" s="16">
        <f t="shared" si="18"/>
        <v>0</v>
      </c>
      <c r="I72" s="457"/>
      <c r="J72" s="457"/>
      <c r="K72" s="454"/>
      <c r="L72" s="645"/>
      <c r="M72" s="250" t="s">
        <v>4</v>
      </c>
      <c r="N72" s="134">
        <f t="shared" si="16"/>
        <v>0</v>
      </c>
      <c r="O72" s="245"/>
      <c r="P72" s="541">
        <f t="shared" si="19"/>
        <v>0</v>
      </c>
      <c r="Q72" s="542">
        <v>1</v>
      </c>
      <c r="R72" s="600">
        <f t="shared" si="20"/>
        <v>0</v>
      </c>
      <c r="S72" s="245"/>
      <c r="T72" s="541">
        <f t="shared" si="21"/>
        <v>0</v>
      </c>
      <c r="U72" s="542">
        <v>21</v>
      </c>
      <c r="V72" s="600">
        <f t="shared" si="22"/>
        <v>0</v>
      </c>
      <c r="W72" s="245"/>
      <c r="X72" s="541">
        <f t="shared" si="23"/>
        <v>0</v>
      </c>
      <c r="Y72" s="542">
        <v>310</v>
      </c>
      <c r="Z72" s="597">
        <f t="shared" si="24"/>
        <v>0</v>
      </c>
      <c r="AA72" s="595">
        <f t="shared" ref="AA72:AA81" si="25">SUM(R72,V72,Z72)</f>
        <v>0</v>
      </c>
      <c r="AY72" s="454"/>
    </row>
    <row r="73" spans="1:51" x14ac:dyDescent="0.25">
      <c r="A73" s="563"/>
      <c r="B73" s="15" t="s">
        <v>7</v>
      </c>
      <c r="C73" s="8">
        <f t="shared" si="14"/>
        <v>0</v>
      </c>
      <c r="D73" s="16">
        <f t="shared" si="15"/>
        <v>0</v>
      </c>
      <c r="E73" s="126"/>
      <c r="F73" s="15" t="s">
        <v>7</v>
      </c>
      <c r="G73" s="8">
        <f t="shared" si="17"/>
        <v>0</v>
      </c>
      <c r="H73" s="16">
        <f t="shared" si="18"/>
        <v>0</v>
      </c>
      <c r="I73" s="457"/>
      <c r="J73" s="457"/>
      <c r="K73" s="454"/>
      <c r="L73" s="645"/>
      <c r="M73" s="250" t="s">
        <v>5</v>
      </c>
      <c r="N73" s="134">
        <f t="shared" si="16"/>
        <v>0</v>
      </c>
      <c r="O73" s="245"/>
      <c r="P73" s="541">
        <f t="shared" si="19"/>
        <v>0</v>
      </c>
      <c r="Q73" s="542">
        <v>1</v>
      </c>
      <c r="R73" s="600">
        <f t="shared" si="20"/>
        <v>0</v>
      </c>
      <c r="S73" s="245"/>
      <c r="T73" s="541">
        <f t="shared" si="21"/>
        <v>0</v>
      </c>
      <c r="U73" s="542">
        <v>21</v>
      </c>
      <c r="V73" s="600">
        <f t="shared" si="22"/>
        <v>0</v>
      </c>
      <c r="W73" s="245"/>
      <c r="X73" s="541">
        <f t="shared" si="23"/>
        <v>0</v>
      </c>
      <c r="Y73" s="542">
        <v>310</v>
      </c>
      <c r="Z73" s="597">
        <f t="shared" si="24"/>
        <v>0</v>
      </c>
      <c r="AA73" s="595">
        <f t="shared" si="25"/>
        <v>0</v>
      </c>
      <c r="AY73" s="454"/>
    </row>
    <row r="74" spans="1:51" x14ac:dyDescent="0.25">
      <c r="A74" s="563"/>
      <c r="B74" s="15" t="s">
        <v>8</v>
      </c>
      <c r="C74" s="8">
        <f t="shared" si="14"/>
        <v>0</v>
      </c>
      <c r="D74" s="16">
        <f t="shared" si="15"/>
        <v>0</v>
      </c>
      <c r="E74" s="126"/>
      <c r="F74" s="15" t="s">
        <v>8</v>
      </c>
      <c r="G74" s="8">
        <f t="shared" si="17"/>
        <v>0</v>
      </c>
      <c r="H74" s="16">
        <f t="shared" si="18"/>
        <v>0</v>
      </c>
      <c r="I74" s="457"/>
      <c r="J74" s="457"/>
      <c r="K74" s="454"/>
      <c r="L74" s="645"/>
      <c r="M74" s="250" t="s">
        <v>6</v>
      </c>
      <c r="N74" s="134">
        <f t="shared" si="16"/>
        <v>0</v>
      </c>
      <c r="O74" s="245"/>
      <c r="P74" s="541">
        <f t="shared" si="19"/>
        <v>0</v>
      </c>
      <c r="Q74" s="542">
        <v>1</v>
      </c>
      <c r="R74" s="600">
        <f t="shared" si="20"/>
        <v>0</v>
      </c>
      <c r="S74" s="245"/>
      <c r="T74" s="541">
        <f t="shared" si="21"/>
        <v>0</v>
      </c>
      <c r="U74" s="542">
        <v>21</v>
      </c>
      <c r="V74" s="600">
        <f t="shared" si="22"/>
        <v>0</v>
      </c>
      <c r="W74" s="245"/>
      <c r="X74" s="541">
        <f t="shared" si="23"/>
        <v>0</v>
      </c>
      <c r="Y74" s="542">
        <v>310</v>
      </c>
      <c r="Z74" s="597">
        <f t="shared" si="24"/>
        <v>0</v>
      </c>
      <c r="AA74" s="595">
        <f t="shared" si="25"/>
        <v>0</v>
      </c>
      <c r="AY74" s="454"/>
    </row>
    <row r="75" spans="1:51" x14ac:dyDescent="0.25">
      <c r="A75" s="563"/>
      <c r="B75" s="15" t="s">
        <v>9</v>
      </c>
      <c r="C75" s="8">
        <f t="shared" si="14"/>
        <v>0</v>
      </c>
      <c r="D75" s="16">
        <f t="shared" si="15"/>
        <v>0</v>
      </c>
      <c r="E75" s="126"/>
      <c r="F75" s="15" t="s">
        <v>9</v>
      </c>
      <c r="G75" s="8">
        <f t="shared" si="17"/>
        <v>0</v>
      </c>
      <c r="H75" s="16">
        <f t="shared" si="18"/>
        <v>0</v>
      </c>
      <c r="I75" s="457"/>
      <c r="J75" s="457"/>
      <c r="K75" s="454"/>
      <c r="L75" s="645"/>
      <c r="M75" s="250" t="s">
        <v>7</v>
      </c>
      <c r="N75" s="134">
        <f t="shared" si="16"/>
        <v>0</v>
      </c>
      <c r="O75" s="245"/>
      <c r="P75" s="541">
        <f t="shared" si="19"/>
        <v>0</v>
      </c>
      <c r="Q75" s="542">
        <v>1</v>
      </c>
      <c r="R75" s="600">
        <f t="shared" si="20"/>
        <v>0</v>
      </c>
      <c r="S75" s="245"/>
      <c r="T75" s="541">
        <f t="shared" si="21"/>
        <v>0</v>
      </c>
      <c r="U75" s="542">
        <v>21</v>
      </c>
      <c r="V75" s="600">
        <f t="shared" si="22"/>
        <v>0</v>
      </c>
      <c r="W75" s="245"/>
      <c r="X75" s="541">
        <f t="shared" si="23"/>
        <v>0</v>
      </c>
      <c r="Y75" s="542">
        <v>310</v>
      </c>
      <c r="Z75" s="597">
        <f t="shared" si="24"/>
        <v>0</v>
      </c>
      <c r="AA75" s="595">
        <f t="shared" si="25"/>
        <v>0</v>
      </c>
      <c r="AY75" s="454"/>
    </row>
    <row r="76" spans="1:51" x14ac:dyDescent="0.25">
      <c r="A76" s="563"/>
      <c r="B76" s="15" t="s">
        <v>10</v>
      </c>
      <c r="C76" s="8">
        <f t="shared" si="14"/>
        <v>0</v>
      </c>
      <c r="D76" s="16">
        <f t="shared" si="15"/>
        <v>0</v>
      </c>
      <c r="E76" s="126"/>
      <c r="F76" s="15" t="s">
        <v>10</v>
      </c>
      <c r="G76" s="8">
        <f t="shared" si="17"/>
        <v>0</v>
      </c>
      <c r="H76" s="16">
        <f t="shared" si="18"/>
        <v>0</v>
      </c>
      <c r="I76" s="457"/>
      <c r="J76" s="457"/>
      <c r="K76" s="454"/>
      <c r="L76" s="645"/>
      <c r="M76" s="250" t="s">
        <v>8</v>
      </c>
      <c r="N76" s="134">
        <f t="shared" si="16"/>
        <v>0</v>
      </c>
      <c r="O76" s="245"/>
      <c r="P76" s="541">
        <f t="shared" si="19"/>
        <v>0</v>
      </c>
      <c r="Q76" s="542">
        <v>1</v>
      </c>
      <c r="R76" s="600">
        <f t="shared" si="20"/>
        <v>0</v>
      </c>
      <c r="S76" s="245"/>
      <c r="T76" s="541">
        <f t="shared" si="21"/>
        <v>0</v>
      </c>
      <c r="U76" s="542">
        <v>21</v>
      </c>
      <c r="V76" s="600">
        <f t="shared" si="22"/>
        <v>0</v>
      </c>
      <c r="W76" s="245"/>
      <c r="X76" s="541">
        <f t="shared" si="23"/>
        <v>0</v>
      </c>
      <c r="Y76" s="542">
        <v>310</v>
      </c>
      <c r="Z76" s="597">
        <f t="shared" si="24"/>
        <v>0</v>
      </c>
      <c r="AA76" s="595">
        <f t="shared" si="25"/>
        <v>0</v>
      </c>
      <c r="AY76" s="454"/>
    </row>
    <row r="77" spans="1:51" x14ac:dyDescent="0.25">
      <c r="A77" s="563"/>
      <c r="B77" s="15" t="s">
        <v>11</v>
      </c>
      <c r="C77" s="8">
        <f t="shared" si="14"/>
        <v>0</v>
      </c>
      <c r="D77" s="16">
        <f t="shared" si="15"/>
        <v>0</v>
      </c>
      <c r="E77" s="126"/>
      <c r="F77" s="15" t="s">
        <v>11</v>
      </c>
      <c r="G77" s="8">
        <f t="shared" si="17"/>
        <v>0</v>
      </c>
      <c r="H77" s="16">
        <f t="shared" si="18"/>
        <v>0</v>
      </c>
      <c r="I77" s="457"/>
      <c r="J77" s="457"/>
      <c r="K77" s="454"/>
      <c r="L77" s="645"/>
      <c r="M77" s="250" t="s">
        <v>9</v>
      </c>
      <c r="N77" s="134">
        <f t="shared" si="16"/>
        <v>0</v>
      </c>
      <c r="O77" s="245"/>
      <c r="P77" s="541">
        <f t="shared" si="19"/>
        <v>0</v>
      </c>
      <c r="Q77" s="542">
        <v>1</v>
      </c>
      <c r="R77" s="600">
        <f t="shared" si="20"/>
        <v>0</v>
      </c>
      <c r="S77" s="245"/>
      <c r="T77" s="541">
        <f t="shared" si="21"/>
        <v>0</v>
      </c>
      <c r="U77" s="542">
        <v>21</v>
      </c>
      <c r="V77" s="600">
        <f t="shared" si="22"/>
        <v>0</v>
      </c>
      <c r="W77" s="245"/>
      <c r="X77" s="541">
        <f t="shared" si="23"/>
        <v>0</v>
      </c>
      <c r="Y77" s="542">
        <v>310</v>
      </c>
      <c r="Z77" s="597">
        <f t="shared" si="24"/>
        <v>0</v>
      </c>
      <c r="AA77" s="595">
        <f t="shared" si="25"/>
        <v>0</v>
      </c>
      <c r="AY77" s="454"/>
    </row>
    <row r="78" spans="1:51" x14ac:dyDescent="0.25">
      <c r="A78" s="563"/>
      <c r="B78" s="15" t="s">
        <v>12</v>
      </c>
      <c r="C78" s="8">
        <f t="shared" si="14"/>
        <v>0</v>
      </c>
      <c r="D78" s="16">
        <f t="shared" si="15"/>
        <v>0</v>
      </c>
      <c r="E78" s="126"/>
      <c r="F78" s="15" t="s">
        <v>12</v>
      </c>
      <c r="G78" s="8">
        <f t="shared" si="17"/>
        <v>0</v>
      </c>
      <c r="H78" s="16">
        <f t="shared" si="18"/>
        <v>0</v>
      </c>
      <c r="I78" s="457"/>
      <c r="J78" s="457"/>
      <c r="K78" s="454"/>
      <c r="L78" s="645"/>
      <c r="M78" s="250" t="s">
        <v>10</v>
      </c>
      <c r="N78" s="134">
        <f t="shared" si="16"/>
        <v>0</v>
      </c>
      <c r="O78" s="245"/>
      <c r="P78" s="541">
        <f t="shared" si="19"/>
        <v>0</v>
      </c>
      <c r="Q78" s="542">
        <v>1</v>
      </c>
      <c r="R78" s="600">
        <f t="shared" si="20"/>
        <v>0</v>
      </c>
      <c r="S78" s="245"/>
      <c r="T78" s="541">
        <f t="shared" si="21"/>
        <v>0</v>
      </c>
      <c r="U78" s="542">
        <v>21</v>
      </c>
      <c r="V78" s="600">
        <f t="shared" si="22"/>
        <v>0</v>
      </c>
      <c r="W78" s="245"/>
      <c r="X78" s="541">
        <f t="shared" si="23"/>
        <v>0</v>
      </c>
      <c r="Y78" s="542">
        <v>310</v>
      </c>
      <c r="Z78" s="597">
        <f t="shared" si="24"/>
        <v>0</v>
      </c>
      <c r="AA78" s="595">
        <f t="shared" si="25"/>
        <v>0</v>
      </c>
      <c r="AY78" s="454"/>
    </row>
    <row r="79" spans="1:51" ht="15.75" thickBot="1" x14ac:dyDescent="0.3">
      <c r="A79" s="563"/>
      <c r="B79" s="17" t="s">
        <v>13</v>
      </c>
      <c r="C79" s="18">
        <f t="shared" si="14"/>
        <v>0</v>
      </c>
      <c r="D79" s="19">
        <f t="shared" si="15"/>
        <v>0</v>
      </c>
      <c r="E79" s="126"/>
      <c r="F79" s="17" t="s">
        <v>13</v>
      </c>
      <c r="G79" s="8">
        <f t="shared" si="17"/>
        <v>0</v>
      </c>
      <c r="H79" s="16">
        <f t="shared" si="18"/>
        <v>0</v>
      </c>
      <c r="I79" s="457"/>
      <c r="J79" s="457"/>
      <c r="K79" s="454"/>
      <c r="L79" s="645"/>
      <c r="M79" s="250" t="s">
        <v>11</v>
      </c>
      <c r="N79" s="134">
        <f t="shared" si="16"/>
        <v>0</v>
      </c>
      <c r="O79" s="245"/>
      <c r="P79" s="541">
        <f t="shared" si="19"/>
        <v>0</v>
      </c>
      <c r="Q79" s="542">
        <v>1</v>
      </c>
      <c r="R79" s="600">
        <f t="shared" si="20"/>
        <v>0</v>
      </c>
      <c r="S79" s="245"/>
      <c r="T79" s="541">
        <f t="shared" si="21"/>
        <v>0</v>
      </c>
      <c r="U79" s="542">
        <v>21</v>
      </c>
      <c r="V79" s="600">
        <f t="shared" si="22"/>
        <v>0</v>
      </c>
      <c r="W79" s="245"/>
      <c r="X79" s="541">
        <f t="shared" si="23"/>
        <v>0</v>
      </c>
      <c r="Y79" s="542">
        <v>310</v>
      </c>
      <c r="Z79" s="597">
        <f t="shared" si="24"/>
        <v>0</v>
      </c>
      <c r="AA79" s="595">
        <f t="shared" si="25"/>
        <v>0</v>
      </c>
      <c r="AY79" s="454"/>
    </row>
    <row r="80" spans="1:51" x14ac:dyDescent="0.25">
      <c r="A80" s="458"/>
      <c r="B80" s="457"/>
      <c r="C80" s="457"/>
      <c r="D80" s="457"/>
      <c r="E80" s="457"/>
      <c r="F80" s="457"/>
      <c r="G80" s="457"/>
      <c r="H80" s="457"/>
      <c r="I80" s="457"/>
      <c r="J80" s="457"/>
      <c r="K80" s="454"/>
      <c r="L80" s="645"/>
      <c r="M80" s="250" t="s">
        <v>12</v>
      </c>
      <c r="N80" s="134">
        <f t="shared" si="16"/>
        <v>0</v>
      </c>
      <c r="O80" s="245"/>
      <c r="P80" s="541">
        <f t="shared" si="19"/>
        <v>0</v>
      </c>
      <c r="Q80" s="542">
        <v>1</v>
      </c>
      <c r="R80" s="600">
        <f t="shared" si="20"/>
        <v>0</v>
      </c>
      <c r="S80" s="245"/>
      <c r="T80" s="541">
        <f t="shared" si="21"/>
        <v>0</v>
      </c>
      <c r="U80" s="542">
        <v>21</v>
      </c>
      <c r="V80" s="600">
        <f t="shared" si="22"/>
        <v>0</v>
      </c>
      <c r="W80" s="245"/>
      <c r="X80" s="541">
        <f t="shared" si="23"/>
        <v>0</v>
      </c>
      <c r="Y80" s="542">
        <v>310</v>
      </c>
      <c r="Z80" s="597">
        <f t="shared" si="24"/>
        <v>0</v>
      </c>
      <c r="AA80" s="595">
        <f t="shared" si="25"/>
        <v>0</v>
      </c>
      <c r="AY80" s="454"/>
    </row>
    <row r="81" spans="1:51" ht="15.75" thickBot="1" x14ac:dyDescent="0.3">
      <c r="A81" s="458"/>
      <c r="B81" s="457"/>
      <c r="C81" s="457"/>
      <c r="D81" s="457"/>
      <c r="E81" s="457"/>
      <c r="F81" s="457"/>
      <c r="G81" s="457"/>
      <c r="H81" s="457"/>
      <c r="I81" s="457"/>
      <c r="J81" s="457"/>
      <c r="K81" s="454"/>
      <c r="L81" s="646"/>
      <c r="M81" s="251" t="s">
        <v>13</v>
      </c>
      <c r="N81" s="248">
        <f t="shared" si="16"/>
        <v>0</v>
      </c>
      <c r="O81" s="246"/>
      <c r="P81" s="543">
        <f t="shared" si="19"/>
        <v>0</v>
      </c>
      <c r="Q81" s="544">
        <v>1</v>
      </c>
      <c r="R81" s="601">
        <f t="shared" si="20"/>
        <v>0</v>
      </c>
      <c r="S81" s="246"/>
      <c r="T81" s="543">
        <f t="shared" si="21"/>
        <v>0</v>
      </c>
      <c r="U81" s="544">
        <v>21</v>
      </c>
      <c r="V81" s="601">
        <f t="shared" si="22"/>
        <v>0</v>
      </c>
      <c r="W81" s="246"/>
      <c r="X81" s="543">
        <f t="shared" si="23"/>
        <v>0</v>
      </c>
      <c r="Y81" s="544">
        <v>310</v>
      </c>
      <c r="Z81" s="598">
        <f t="shared" si="24"/>
        <v>0</v>
      </c>
      <c r="AA81" s="596">
        <f t="shared" si="25"/>
        <v>0</v>
      </c>
      <c r="AY81" s="454"/>
    </row>
    <row r="82" spans="1:51" ht="63" customHeight="1" x14ac:dyDescent="0.25">
      <c r="A82" s="458"/>
      <c r="B82" s="458"/>
      <c r="C82" s="458"/>
      <c r="D82" s="458"/>
      <c r="E82" s="458"/>
      <c r="F82" s="458"/>
      <c r="G82" s="458"/>
      <c r="H82" s="458"/>
      <c r="I82" s="458"/>
      <c r="J82" s="458"/>
      <c r="K82" s="454"/>
      <c r="L82" s="565"/>
      <c r="M82" s="650" t="s">
        <v>1</v>
      </c>
      <c r="N82" s="642" t="s">
        <v>28</v>
      </c>
      <c r="O82" s="639" t="s">
        <v>70</v>
      </c>
      <c r="P82" s="640" t="s">
        <v>171</v>
      </c>
      <c r="Q82" s="640" t="s">
        <v>65</v>
      </c>
      <c r="R82" s="641" t="s">
        <v>172</v>
      </c>
      <c r="S82" s="639" t="s">
        <v>70</v>
      </c>
      <c r="T82" s="640" t="s">
        <v>176</v>
      </c>
      <c r="U82" s="640" t="s">
        <v>65</v>
      </c>
      <c r="V82" s="641" t="s">
        <v>173</v>
      </c>
      <c r="W82" s="639" t="s">
        <v>70</v>
      </c>
      <c r="X82" s="640" t="s">
        <v>174</v>
      </c>
      <c r="Y82" s="640" t="s">
        <v>65</v>
      </c>
      <c r="Z82" s="641" t="s">
        <v>172</v>
      </c>
      <c r="AA82" s="565"/>
      <c r="AY82" s="454"/>
    </row>
    <row r="83" spans="1:51" ht="15.75" thickBot="1" x14ac:dyDescent="0.3">
      <c r="A83" s="492"/>
      <c r="B83" s="492"/>
      <c r="C83" s="492"/>
      <c r="D83" s="492"/>
      <c r="E83" s="492"/>
      <c r="F83" s="492"/>
      <c r="G83" s="492"/>
      <c r="H83" s="492"/>
      <c r="I83" s="492"/>
      <c r="J83" s="492"/>
      <c r="K83" s="454"/>
      <c r="L83" s="565"/>
      <c r="M83" s="651"/>
      <c r="N83" s="642"/>
      <c r="O83" s="639"/>
      <c r="P83" s="640"/>
      <c r="Q83" s="640"/>
      <c r="R83" s="641"/>
      <c r="S83" s="639"/>
      <c r="T83" s="640"/>
      <c r="U83" s="640"/>
      <c r="V83" s="641"/>
      <c r="W83" s="639"/>
      <c r="X83" s="640"/>
      <c r="Y83" s="640"/>
      <c r="Z83" s="641"/>
      <c r="AA83" s="565"/>
      <c r="AY83" s="454"/>
    </row>
    <row r="84" spans="1:51" ht="30" customHeight="1" x14ac:dyDescent="0.25">
      <c r="A84" s="461"/>
      <c r="B84" s="461"/>
      <c r="C84" s="461"/>
      <c r="D84" s="461"/>
      <c r="E84" s="461"/>
      <c r="F84" s="461"/>
      <c r="G84" s="461"/>
      <c r="H84" s="461"/>
      <c r="I84" s="461"/>
      <c r="J84" s="461"/>
      <c r="K84" s="454"/>
      <c r="L84" s="647" t="s">
        <v>31</v>
      </c>
      <c r="M84" s="250" t="s">
        <v>17</v>
      </c>
      <c r="N84" s="249">
        <f t="shared" ref="N84:N95" si="26">D68</f>
        <v>0</v>
      </c>
      <c r="O84" s="247"/>
      <c r="P84" s="545">
        <f t="shared" ref="P84:P95" si="27">N84*O84</f>
        <v>0</v>
      </c>
      <c r="Q84" s="546">
        <v>1</v>
      </c>
      <c r="R84" s="602">
        <f>(P84*Q84)/1000</f>
        <v>0</v>
      </c>
      <c r="S84" s="247"/>
      <c r="T84" s="545">
        <f t="shared" ref="T84:T95" si="28">N84*S84</f>
        <v>0</v>
      </c>
      <c r="U84" s="546">
        <v>21</v>
      </c>
      <c r="V84" s="602">
        <f>(T84*U84)/1000000</f>
        <v>0</v>
      </c>
      <c r="W84" s="247"/>
      <c r="X84" s="545">
        <f t="shared" ref="X84:X95" si="29">N84*W84</f>
        <v>0</v>
      </c>
      <c r="Y84" s="546">
        <v>310</v>
      </c>
      <c r="Z84" s="599">
        <f>(X84*Y84)/1000000</f>
        <v>0</v>
      </c>
      <c r="AA84" s="594">
        <f>SUM(R84,V84,Z84)</f>
        <v>0</v>
      </c>
      <c r="AY84" s="454"/>
    </row>
    <row r="85" spans="1:51" x14ac:dyDescent="0.25">
      <c r="A85" s="461"/>
      <c r="B85" s="461"/>
      <c r="C85" s="461"/>
      <c r="D85" s="461"/>
      <c r="E85" s="461"/>
      <c r="F85" s="461"/>
      <c r="G85" s="461"/>
      <c r="H85" s="461"/>
      <c r="I85" s="461"/>
      <c r="J85" s="461"/>
      <c r="K85" s="454"/>
      <c r="L85" s="648"/>
      <c r="M85" s="250" t="s">
        <v>3</v>
      </c>
      <c r="N85" s="134">
        <f t="shared" si="26"/>
        <v>0</v>
      </c>
      <c r="O85" s="245"/>
      <c r="P85" s="541">
        <f t="shared" si="27"/>
        <v>0</v>
      </c>
      <c r="Q85" s="542">
        <v>1</v>
      </c>
      <c r="R85" s="600">
        <f t="shared" ref="R85:R95" si="30">(P85*Q85)/1000</f>
        <v>0</v>
      </c>
      <c r="S85" s="245"/>
      <c r="T85" s="541">
        <f t="shared" si="28"/>
        <v>0</v>
      </c>
      <c r="U85" s="542">
        <v>21</v>
      </c>
      <c r="V85" s="600">
        <f t="shared" ref="V85:V95" si="31">(T85*U85)/1000000</f>
        <v>0</v>
      </c>
      <c r="W85" s="245"/>
      <c r="X85" s="541">
        <f t="shared" si="29"/>
        <v>0</v>
      </c>
      <c r="Y85" s="542">
        <v>310</v>
      </c>
      <c r="Z85" s="597">
        <f t="shared" ref="Z85:Z95" si="32">(X85*Y85)/1000000</f>
        <v>0</v>
      </c>
      <c r="AA85" s="595">
        <f>SUM(R85,V85,Z85)</f>
        <v>0</v>
      </c>
      <c r="AY85" s="454"/>
    </row>
    <row r="86" spans="1:51" x14ac:dyDescent="0.25">
      <c r="A86" s="461"/>
      <c r="B86" s="461"/>
      <c r="C86" s="461"/>
      <c r="D86" s="461"/>
      <c r="E86" s="461"/>
      <c r="F86" s="461"/>
      <c r="G86" s="461"/>
      <c r="H86" s="461"/>
      <c r="I86" s="461"/>
      <c r="J86" s="461"/>
      <c r="K86" s="454"/>
      <c r="L86" s="648"/>
      <c r="M86" s="250" t="s">
        <v>4</v>
      </c>
      <c r="N86" s="134">
        <f t="shared" si="26"/>
        <v>0</v>
      </c>
      <c r="O86" s="245"/>
      <c r="P86" s="541">
        <f t="shared" si="27"/>
        <v>0</v>
      </c>
      <c r="Q86" s="542">
        <v>1</v>
      </c>
      <c r="R86" s="600">
        <f t="shared" si="30"/>
        <v>0</v>
      </c>
      <c r="S86" s="245"/>
      <c r="T86" s="541">
        <f t="shared" si="28"/>
        <v>0</v>
      </c>
      <c r="U86" s="542">
        <v>21</v>
      </c>
      <c r="V86" s="600">
        <f t="shared" si="31"/>
        <v>0</v>
      </c>
      <c r="W86" s="245"/>
      <c r="X86" s="541">
        <f t="shared" si="29"/>
        <v>0</v>
      </c>
      <c r="Y86" s="542">
        <v>310</v>
      </c>
      <c r="Z86" s="597">
        <f t="shared" si="32"/>
        <v>0</v>
      </c>
      <c r="AA86" s="595">
        <f>SUM(R86,V86,Z86)</f>
        <v>0</v>
      </c>
      <c r="AY86" s="454"/>
    </row>
    <row r="87" spans="1:51" x14ac:dyDescent="0.25">
      <c r="K87" s="454"/>
      <c r="L87" s="648"/>
      <c r="M87" s="250" t="s">
        <v>5</v>
      </c>
      <c r="N87" s="134">
        <f t="shared" si="26"/>
        <v>0</v>
      </c>
      <c r="O87" s="245"/>
      <c r="P87" s="541">
        <f t="shared" si="27"/>
        <v>0</v>
      </c>
      <c r="Q87" s="542">
        <v>1</v>
      </c>
      <c r="R87" s="600">
        <f t="shared" si="30"/>
        <v>0</v>
      </c>
      <c r="S87" s="245"/>
      <c r="T87" s="541">
        <f t="shared" si="28"/>
        <v>0</v>
      </c>
      <c r="U87" s="542">
        <v>21</v>
      </c>
      <c r="V87" s="600">
        <f t="shared" si="31"/>
        <v>0</v>
      </c>
      <c r="W87" s="245"/>
      <c r="X87" s="541">
        <f t="shared" si="29"/>
        <v>0</v>
      </c>
      <c r="Y87" s="542">
        <v>310</v>
      </c>
      <c r="Z87" s="597">
        <f t="shared" si="32"/>
        <v>0</v>
      </c>
      <c r="AA87" s="595">
        <f t="shared" ref="AA87:AA95" si="33">SUM(R87,V87,Z87)</f>
        <v>0</v>
      </c>
      <c r="AY87" s="454"/>
    </row>
    <row r="88" spans="1:51" x14ac:dyDescent="0.25">
      <c r="K88" s="454"/>
      <c r="L88" s="648"/>
      <c r="M88" s="250" t="s">
        <v>6</v>
      </c>
      <c r="N88" s="134">
        <f t="shared" si="26"/>
        <v>0</v>
      </c>
      <c r="O88" s="245"/>
      <c r="P88" s="541">
        <f t="shared" si="27"/>
        <v>0</v>
      </c>
      <c r="Q88" s="542">
        <v>1</v>
      </c>
      <c r="R88" s="600">
        <f t="shared" si="30"/>
        <v>0</v>
      </c>
      <c r="S88" s="245"/>
      <c r="T88" s="541">
        <f t="shared" si="28"/>
        <v>0</v>
      </c>
      <c r="U88" s="542">
        <v>21</v>
      </c>
      <c r="V88" s="600">
        <f t="shared" si="31"/>
        <v>0</v>
      </c>
      <c r="W88" s="245"/>
      <c r="X88" s="541">
        <f t="shared" si="29"/>
        <v>0</v>
      </c>
      <c r="Y88" s="542">
        <v>310</v>
      </c>
      <c r="Z88" s="597">
        <f t="shared" si="32"/>
        <v>0</v>
      </c>
      <c r="AA88" s="595">
        <f t="shared" si="33"/>
        <v>0</v>
      </c>
      <c r="AY88" s="454"/>
    </row>
    <row r="89" spans="1:51" x14ac:dyDescent="0.25">
      <c r="K89" s="454"/>
      <c r="L89" s="648"/>
      <c r="M89" s="250" t="s">
        <v>7</v>
      </c>
      <c r="N89" s="134">
        <f t="shared" si="26"/>
        <v>0</v>
      </c>
      <c r="O89" s="245"/>
      <c r="P89" s="541">
        <f t="shared" si="27"/>
        <v>0</v>
      </c>
      <c r="Q89" s="542">
        <v>1</v>
      </c>
      <c r="R89" s="600">
        <f t="shared" si="30"/>
        <v>0</v>
      </c>
      <c r="S89" s="245"/>
      <c r="T89" s="541">
        <f t="shared" si="28"/>
        <v>0</v>
      </c>
      <c r="U89" s="542">
        <v>21</v>
      </c>
      <c r="V89" s="600">
        <f t="shared" si="31"/>
        <v>0</v>
      </c>
      <c r="W89" s="245"/>
      <c r="X89" s="541">
        <f t="shared" si="29"/>
        <v>0</v>
      </c>
      <c r="Y89" s="542">
        <v>310</v>
      </c>
      <c r="Z89" s="597">
        <f t="shared" si="32"/>
        <v>0</v>
      </c>
      <c r="AA89" s="595">
        <f t="shared" si="33"/>
        <v>0</v>
      </c>
      <c r="AY89" s="454"/>
    </row>
    <row r="90" spans="1:51" x14ac:dyDescent="0.25">
      <c r="K90" s="454"/>
      <c r="L90" s="648"/>
      <c r="M90" s="250" t="s">
        <v>8</v>
      </c>
      <c r="N90" s="134">
        <f t="shared" si="26"/>
        <v>0</v>
      </c>
      <c r="O90" s="245"/>
      <c r="P90" s="541">
        <f t="shared" si="27"/>
        <v>0</v>
      </c>
      <c r="Q90" s="542">
        <v>1</v>
      </c>
      <c r="R90" s="600">
        <f t="shared" si="30"/>
        <v>0</v>
      </c>
      <c r="S90" s="245"/>
      <c r="T90" s="541">
        <f t="shared" si="28"/>
        <v>0</v>
      </c>
      <c r="U90" s="542">
        <v>21</v>
      </c>
      <c r="V90" s="600">
        <f t="shared" si="31"/>
        <v>0</v>
      </c>
      <c r="W90" s="245"/>
      <c r="X90" s="541">
        <f t="shared" si="29"/>
        <v>0</v>
      </c>
      <c r="Y90" s="542">
        <v>310</v>
      </c>
      <c r="Z90" s="597">
        <f t="shared" si="32"/>
        <v>0</v>
      </c>
      <c r="AA90" s="595">
        <f t="shared" si="33"/>
        <v>0</v>
      </c>
      <c r="AY90" s="454"/>
    </row>
    <row r="91" spans="1:51" x14ac:dyDescent="0.25">
      <c r="K91" s="454"/>
      <c r="L91" s="648"/>
      <c r="M91" s="250" t="s">
        <v>9</v>
      </c>
      <c r="N91" s="134">
        <f t="shared" si="26"/>
        <v>0</v>
      </c>
      <c r="O91" s="245"/>
      <c r="P91" s="541">
        <f t="shared" si="27"/>
        <v>0</v>
      </c>
      <c r="Q91" s="542">
        <v>1</v>
      </c>
      <c r="R91" s="600">
        <f t="shared" si="30"/>
        <v>0</v>
      </c>
      <c r="S91" s="245"/>
      <c r="T91" s="541">
        <f t="shared" si="28"/>
        <v>0</v>
      </c>
      <c r="U91" s="542">
        <v>21</v>
      </c>
      <c r="V91" s="600">
        <f t="shared" si="31"/>
        <v>0</v>
      </c>
      <c r="W91" s="245"/>
      <c r="X91" s="541">
        <f t="shared" si="29"/>
        <v>0</v>
      </c>
      <c r="Y91" s="542">
        <v>310</v>
      </c>
      <c r="Z91" s="597">
        <f t="shared" si="32"/>
        <v>0</v>
      </c>
      <c r="AA91" s="595">
        <f t="shared" si="33"/>
        <v>0</v>
      </c>
      <c r="AY91" s="454"/>
    </row>
    <row r="92" spans="1:51" x14ac:dyDescent="0.25">
      <c r="K92" s="454"/>
      <c r="L92" s="648"/>
      <c r="M92" s="250" t="s">
        <v>10</v>
      </c>
      <c r="N92" s="134">
        <f t="shared" si="26"/>
        <v>0</v>
      </c>
      <c r="O92" s="245"/>
      <c r="P92" s="541">
        <f t="shared" si="27"/>
        <v>0</v>
      </c>
      <c r="Q92" s="542">
        <v>1</v>
      </c>
      <c r="R92" s="600">
        <f t="shared" si="30"/>
        <v>0</v>
      </c>
      <c r="S92" s="245"/>
      <c r="T92" s="541">
        <f t="shared" si="28"/>
        <v>0</v>
      </c>
      <c r="U92" s="542">
        <v>21</v>
      </c>
      <c r="V92" s="600">
        <f t="shared" si="31"/>
        <v>0</v>
      </c>
      <c r="W92" s="245"/>
      <c r="X92" s="541">
        <f t="shared" si="29"/>
        <v>0</v>
      </c>
      <c r="Y92" s="542">
        <v>310</v>
      </c>
      <c r="Z92" s="597">
        <f t="shared" si="32"/>
        <v>0</v>
      </c>
      <c r="AA92" s="595">
        <f t="shared" si="33"/>
        <v>0</v>
      </c>
      <c r="AY92" s="454"/>
    </row>
    <row r="93" spans="1:51" x14ac:dyDescent="0.25">
      <c r="K93" s="454"/>
      <c r="L93" s="648"/>
      <c r="M93" s="250" t="s">
        <v>11</v>
      </c>
      <c r="N93" s="134">
        <f t="shared" si="26"/>
        <v>0</v>
      </c>
      <c r="O93" s="245"/>
      <c r="P93" s="541">
        <f t="shared" si="27"/>
        <v>0</v>
      </c>
      <c r="Q93" s="542">
        <v>1</v>
      </c>
      <c r="R93" s="600">
        <f t="shared" si="30"/>
        <v>0</v>
      </c>
      <c r="S93" s="245"/>
      <c r="T93" s="541">
        <f t="shared" si="28"/>
        <v>0</v>
      </c>
      <c r="U93" s="542">
        <v>21</v>
      </c>
      <c r="V93" s="600">
        <f t="shared" si="31"/>
        <v>0</v>
      </c>
      <c r="W93" s="245"/>
      <c r="X93" s="541">
        <f t="shared" si="29"/>
        <v>0</v>
      </c>
      <c r="Y93" s="542">
        <v>310</v>
      </c>
      <c r="Z93" s="597">
        <f t="shared" si="32"/>
        <v>0</v>
      </c>
      <c r="AA93" s="595">
        <f t="shared" si="33"/>
        <v>0</v>
      </c>
      <c r="AY93" s="454"/>
    </row>
    <row r="94" spans="1:51" x14ac:dyDescent="0.25">
      <c r="K94" s="454"/>
      <c r="L94" s="648"/>
      <c r="M94" s="250" t="s">
        <v>12</v>
      </c>
      <c r="N94" s="134">
        <f t="shared" si="26"/>
        <v>0</v>
      </c>
      <c r="O94" s="245"/>
      <c r="P94" s="541">
        <f t="shared" si="27"/>
        <v>0</v>
      </c>
      <c r="Q94" s="542">
        <v>1</v>
      </c>
      <c r="R94" s="600">
        <f t="shared" si="30"/>
        <v>0</v>
      </c>
      <c r="S94" s="245"/>
      <c r="T94" s="541">
        <f t="shared" si="28"/>
        <v>0</v>
      </c>
      <c r="U94" s="542">
        <v>21</v>
      </c>
      <c r="V94" s="600">
        <f t="shared" si="31"/>
        <v>0</v>
      </c>
      <c r="W94" s="245"/>
      <c r="X94" s="541">
        <f t="shared" si="29"/>
        <v>0</v>
      </c>
      <c r="Y94" s="542">
        <v>310</v>
      </c>
      <c r="Z94" s="597">
        <f t="shared" si="32"/>
        <v>0</v>
      </c>
      <c r="AA94" s="595">
        <f t="shared" si="33"/>
        <v>0</v>
      </c>
      <c r="AY94" s="454"/>
    </row>
    <row r="95" spans="1:51" ht="15.75" thickBot="1" x14ac:dyDescent="0.3">
      <c r="K95" s="454"/>
      <c r="L95" s="649"/>
      <c r="M95" s="251" t="s">
        <v>13</v>
      </c>
      <c r="N95" s="134">
        <f t="shared" si="26"/>
        <v>0</v>
      </c>
      <c r="O95" s="245"/>
      <c r="P95" s="541">
        <f t="shared" si="27"/>
        <v>0</v>
      </c>
      <c r="Q95" s="542">
        <v>1</v>
      </c>
      <c r="R95" s="600">
        <f t="shared" si="30"/>
        <v>0</v>
      </c>
      <c r="S95" s="245"/>
      <c r="T95" s="541">
        <f t="shared" si="28"/>
        <v>0</v>
      </c>
      <c r="U95" s="542">
        <v>21</v>
      </c>
      <c r="V95" s="600">
        <f t="shared" si="31"/>
        <v>0</v>
      </c>
      <c r="W95" s="245"/>
      <c r="X95" s="541">
        <f t="shared" si="29"/>
        <v>0</v>
      </c>
      <c r="Y95" s="542">
        <v>310</v>
      </c>
      <c r="Z95" s="597">
        <f t="shared" si="32"/>
        <v>0</v>
      </c>
      <c r="AA95" s="596">
        <f t="shared" si="33"/>
        <v>0</v>
      </c>
      <c r="AY95" s="454"/>
    </row>
    <row r="96" spans="1:51" x14ac:dyDescent="0.25">
      <c r="K96" s="454"/>
      <c r="AY96" s="454"/>
    </row>
    <row r="97" spans="1:51" x14ac:dyDescent="0.25">
      <c r="K97" s="454"/>
      <c r="AY97" s="454"/>
    </row>
    <row r="98" spans="1:51" x14ac:dyDescent="0.25">
      <c r="K98" s="454"/>
      <c r="AY98" s="454"/>
    </row>
    <row r="99" spans="1:51" x14ac:dyDescent="0.25">
      <c r="K99" s="454"/>
      <c r="AY99" s="454"/>
    </row>
    <row r="100" spans="1:51" x14ac:dyDescent="0.25">
      <c r="A100" s="456"/>
      <c r="B100" s="456"/>
      <c r="C100" s="456"/>
      <c r="D100" s="456"/>
      <c r="E100" s="456"/>
      <c r="F100" s="456"/>
      <c r="G100" s="456"/>
      <c r="H100" s="456"/>
      <c r="I100" s="456"/>
      <c r="J100" s="456"/>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c r="AP100" s="454"/>
      <c r="AQ100" s="454"/>
      <c r="AR100" s="454"/>
      <c r="AS100" s="454"/>
      <c r="AT100" s="454"/>
      <c r="AU100" s="454"/>
      <c r="AV100" s="454"/>
      <c r="AW100" s="454"/>
      <c r="AX100" s="454"/>
      <c r="AY100" s="454"/>
    </row>
    <row r="101" spans="1:51" x14ac:dyDescent="0.25">
      <c r="K101" s="461"/>
      <c r="L101" s="461"/>
      <c r="M101" s="461"/>
      <c r="N101" s="461"/>
      <c r="O101" s="461"/>
      <c r="P101" s="461"/>
      <c r="Q101" s="461"/>
      <c r="R101" s="461"/>
      <c r="S101" s="461"/>
      <c r="T101" s="461"/>
      <c r="U101" s="461"/>
      <c r="V101" s="461"/>
      <c r="W101" s="461"/>
      <c r="X101" s="461"/>
      <c r="Y101" s="461"/>
      <c r="Z101" s="461"/>
      <c r="AA101" s="461"/>
      <c r="AB101" s="461"/>
      <c r="AC101" s="461"/>
      <c r="AD101" s="461"/>
      <c r="AE101" s="461"/>
      <c r="AF101" s="461"/>
      <c r="AG101" s="461"/>
      <c r="AH101" s="461"/>
      <c r="AI101" s="461"/>
      <c r="AJ101" s="461"/>
      <c r="AK101" s="461"/>
      <c r="AL101" s="461"/>
      <c r="AM101" s="461"/>
      <c r="AN101" s="461"/>
      <c r="AO101" s="461"/>
      <c r="AP101" s="461"/>
      <c r="AQ101" s="461"/>
      <c r="AR101" s="461"/>
      <c r="AS101" s="461"/>
      <c r="AT101" s="461"/>
      <c r="AU101" s="461"/>
      <c r="AV101" s="461"/>
      <c r="AW101" s="461"/>
      <c r="AX101" s="461"/>
      <c r="AY101" s="461"/>
    </row>
    <row r="102" spans="1:51" x14ac:dyDescent="0.25">
      <c r="K102" s="461"/>
      <c r="L102" s="461"/>
      <c r="M102" s="461"/>
      <c r="N102" s="461"/>
      <c r="O102" s="461"/>
      <c r="P102" s="461"/>
      <c r="Q102" s="461"/>
      <c r="R102" s="461"/>
      <c r="S102" s="461"/>
      <c r="T102" s="461"/>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61"/>
      <c r="AP102" s="461"/>
      <c r="AQ102" s="461"/>
      <c r="AR102" s="461"/>
      <c r="AS102" s="461"/>
      <c r="AT102" s="461"/>
      <c r="AU102" s="461"/>
      <c r="AV102" s="461"/>
      <c r="AW102" s="461"/>
      <c r="AX102" s="461"/>
      <c r="AY102" s="461"/>
    </row>
    <row r="103" spans="1:51" x14ac:dyDescent="0.25">
      <c r="K103" s="461"/>
      <c r="L103" s="461"/>
      <c r="M103" s="461"/>
      <c r="N103" s="461"/>
      <c r="O103" s="461"/>
      <c r="P103" s="461"/>
      <c r="Q103" s="461"/>
      <c r="R103" s="461"/>
      <c r="S103" s="461"/>
      <c r="T103" s="461"/>
      <c r="U103" s="461"/>
      <c r="V103" s="461"/>
      <c r="W103" s="461"/>
      <c r="X103" s="461"/>
      <c r="Y103" s="461"/>
      <c r="Z103" s="461"/>
      <c r="AA103" s="461"/>
      <c r="AB103" s="461"/>
      <c r="AC103" s="461"/>
      <c r="AD103" s="461"/>
      <c r="AE103" s="461"/>
      <c r="AF103" s="461"/>
      <c r="AG103" s="461"/>
      <c r="AH103" s="461"/>
      <c r="AI103" s="461"/>
      <c r="AJ103" s="461"/>
      <c r="AK103" s="461"/>
      <c r="AL103" s="461"/>
      <c r="AM103" s="461"/>
      <c r="AN103" s="461"/>
      <c r="AO103" s="461"/>
      <c r="AP103" s="461"/>
      <c r="AQ103" s="461"/>
      <c r="AR103" s="461"/>
      <c r="AS103" s="461"/>
      <c r="AT103" s="461"/>
      <c r="AU103" s="461"/>
      <c r="AV103" s="461"/>
      <c r="AW103" s="461"/>
      <c r="AX103" s="461"/>
      <c r="AY103" s="461"/>
    </row>
    <row r="104" spans="1:51" x14ac:dyDescent="0.25">
      <c r="K104" s="461"/>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c r="AM104" s="461"/>
      <c r="AN104" s="461"/>
      <c r="AO104" s="461"/>
      <c r="AP104" s="461"/>
      <c r="AQ104" s="461"/>
      <c r="AR104" s="461"/>
      <c r="AS104" s="461"/>
      <c r="AT104" s="461"/>
      <c r="AU104" s="461"/>
      <c r="AV104" s="461"/>
      <c r="AW104" s="461"/>
      <c r="AX104" s="461"/>
      <c r="AY104" s="461"/>
    </row>
  </sheetData>
  <mergeCells count="48">
    <mergeCell ref="Y1:AG2"/>
    <mergeCell ref="M67:Z67"/>
    <mergeCell ref="F66:F67"/>
    <mergeCell ref="G66:G67"/>
    <mergeCell ref="H66:H67"/>
    <mergeCell ref="F65:H65"/>
    <mergeCell ref="P5:S5"/>
    <mergeCell ref="T5:W5"/>
    <mergeCell ref="X5:AA5"/>
    <mergeCell ref="M7:M10"/>
    <mergeCell ref="M11:M14"/>
    <mergeCell ref="M18:N18"/>
    <mergeCell ref="AB7:AB10"/>
    <mergeCell ref="AB11:AB14"/>
    <mergeCell ref="P38:Q38"/>
    <mergeCell ref="M38:N38"/>
    <mergeCell ref="L70:L81"/>
    <mergeCell ref="L84:L95"/>
    <mergeCell ref="O82:O83"/>
    <mergeCell ref="P82:P83"/>
    <mergeCell ref="Q82:Q83"/>
    <mergeCell ref="M82:M83"/>
    <mergeCell ref="W82:W83"/>
    <mergeCell ref="X82:X83"/>
    <mergeCell ref="Y82:Y83"/>
    <mergeCell ref="Z82:Z83"/>
    <mergeCell ref="N68:N69"/>
    <mergeCell ref="N82:N83"/>
    <mergeCell ref="R82:R83"/>
    <mergeCell ref="S82:S83"/>
    <mergeCell ref="T82:T83"/>
    <mergeCell ref="U82:U83"/>
    <mergeCell ref="V82:V83"/>
    <mergeCell ref="O68:R68"/>
    <mergeCell ref="S68:V68"/>
    <mergeCell ref="W68:Z68"/>
    <mergeCell ref="N4:AA4"/>
    <mergeCell ref="P18:Q18"/>
    <mergeCell ref="M68:M69"/>
    <mergeCell ref="B66:B67"/>
    <mergeCell ref="C66:C67"/>
    <mergeCell ref="D66:D67"/>
    <mergeCell ref="C1:H2"/>
    <mergeCell ref="B5:B17"/>
    <mergeCell ref="B36:B48"/>
    <mergeCell ref="B65:D65"/>
    <mergeCell ref="C3:H3"/>
    <mergeCell ref="C34:H34"/>
  </mergeCells>
  <printOptions horizontalCentered="1" verticalCentered="1"/>
  <pageMargins left="0.7" right="0.7" top="0.75" bottom="0.75" header="0.3" footer="0.3"/>
  <pageSetup scale="97" fitToHeight="2" orientation="landscape" r:id="rId1"/>
  <ignoredErrors>
    <ignoredError sqref="S10 U10 W10 Y10 AA10 Q10" formula="1"/>
    <ignoredError sqref="H5:H8 E17:H17 H9:H16"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09"/>
  <sheetViews>
    <sheetView showGridLines="0" topLeftCell="A16" zoomScale="60" zoomScaleNormal="60" workbookViewId="0">
      <selection activeCell="M77" sqref="M77"/>
    </sheetView>
  </sheetViews>
  <sheetFormatPr baseColWidth="10" defaultColWidth="9.140625" defaultRowHeight="15" x14ac:dyDescent="0.25"/>
  <cols>
    <col min="1" max="1" width="4.28515625" customWidth="1"/>
    <col min="2" max="2" width="4.42578125" customWidth="1"/>
    <col min="3" max="4" width="19.85546875" customWidth="1"/>
    <col min="5" max="5" width="24" style="115" customWidth="1"/>
    <col min="6" max="6" width="19.85546875" customWidth="1"/>
    <col min="7" max="7" width="22.7109375" customWidth="1"/>
    <col min="8" max="8" width="19.85546875" customWidth="1"/>
    <col min="9" max="9" width="19.5703125" customWidth="1"/>
    <col min="10" max="10" width="21.7109375" customWidth="1"/>
    <col min="11" max="11" width="9.7109375" style="6" customWidth="1"/>
    <col min="13" max="13" width="23" style="58" customWidth="1"/>
    <col min="14" max="15" width="9.140625" style="58"/>
    <col min="17" max="17" width="3.28515625" customWidth="1"/>
    <col min="19" max="19" width="12.28515625" customWidth="1"/>
    <col min="20" max="20" width="27" customWidth="1"/>
    <col min="21" max="21" width="25.42578125" style="62" customWidth="1"/>
    <col min="22" max="22" width="15.140625" bestFit="1" customWidth="1"/>
    <col min="23" max="23" width="20" customWidth="1"/>
    <col min="24" max="24" width="10.7109375" customWidth="1"/>
    <col min="25" max="25" width="7.7109375" customWidth="1"/>
    <col min="26" max="26" width="13.140625" customWidth="1"/>
    <col min="27" max="27" width="20.140625" customWidth="1"/>
    <col min="29" max="29" width="32.28515625" bestFit="1" customWidth="1"/>
    <col min="30" max="30" width="13.5703125" customWidth="1"/>
    <col min="33" max="33" width="14.140625" customWidth="1"/>
    <col min="43" max="43" width="5" customWidth="1"/>
  </cols>
  <sheetData>
    <row r="1" spans="1:43" s="115" customFormat="1" ht="16.5" customHeight="1" x14ac:dyDescent="0.25">
      <c r="A1" s="24"/>
      <c r="B1" s="25"/>
      <c r="C1" s="25"/>
      <c r="D1" s="25"/>
      <c r="E1" s="707" t="s">
        <v>162</v>
      </c>
      <c r="F1" s="707"/>
      <c r="G1" s="707"/>
      <c r="H1" s="707"/>
      <c r="I1" s="707"/>
      <c r="J1" s="707"/>
      <c r="K1" s="26"/>
      <c r="L1" s="24"/>
      <c r="M1" s="24"/>
      <c r="N1" s="24"/>
      <c r="O1" s="24"/>
      <c r="P1" s="24"/>
      <c r="Q1" s="24"/>
      <c r="R1" s="24"/>
      <c r="S1" s="24"/>
      <c r="T1" s="24"/>
      <c r="U1" s="24"/>
      <c r="V1" s="707" t="s">
        <v>163</v>
      </c>
      <c r="W1" s="707"/>
      <c r="X1" s="707"/>
      <c r="Y1" s="707"/>
      <c r="Z1" s="707"/>
      <c r="AA1" s="707"/>
      <c r="AB1" s="707"/>
      <c r="AC1" s="707"/>
      <c r="AD1" s="707"/>
      <c r="AE1" s="24"/>
      <c r="AF1" s="24"/>
      <c r="AG1" s="24"/>
      <c r="AH1" s="24"/>
      <c r="AI1" s="24"/>
      <c r="AJ1" s="24"/>
      <c r="AK1" s="24"/>
      <c r="AL1" s="24"/>
      <c r="AM1" s="24"/>
      <c r="AN1" s="24"/>
      <c r="AO1" s="24"/>
      <c r="AP1" s="24"/>
      <c r="AQ1" s="24"/>
    </row>
    <row r="2" spans="1:43" s="115" customFormat="1" ht="15" customHeight="1" x14ac:dyDescent="0.25">
      <c r="A2" s="24"/>
      <c r="B2" s="25"/>
      <c r="C2" s="25"/>
      <c r="D2" s="25"/>
      <c r="E2" s="707"/>
      <c r="F2" s="707"/>
      <c r="G2" s="707"/>
      <c r="H2" s="707"/>
      <c r="I2" s="707"/>
      <c r="J2" s="707"/>
      <c r="K2" s="26"/>
      <c r="L2" s="24"/>
      <c r="M2" s="24"/>
      <c r="N2" s="24"/>
      <c r="O2" s="24"/>
      <c r="P2" s="24"/>
      <c r="Q2" s="24"/>
      <c r="R2" s="24"/>
      <c r="S2" s="24"/>
      <c r="T2" s="24"/>
      <c r="U2" s="24"/>
      <c r="V2" s="707"/>
      <c r="W2" s="707"/>
      <c r="X2" s="707"/>
      <c r="Y2" s="707"/>
      <c r="Z2" s="707"/>
      <c r="AA2" s="707"/>
      <c r="AB2" s="707"/>
      <c r="AC2" s="707"/>
      <c r="AD2" s="707"/>
      <c r="AE2" s="24"/>
      <c r="AF2" s="24"/>
      <c r="AG2" s="24"/>
      <c r="AH2" s="24"/>
      <c r="AI2" s="24"/>
      <c r="AJ2" s="24"/>
      <c r="AK2" s="24"/>
      <c r="AL2" s="24"/>
      <c r="AM2" s="24"/>
      <c r="AN2" s="24"/>
      <c r="AO2" s="24"/>
      <c r="AP2" s="24"/>
      <c r="AQ2" s="24"/>
    </row>
    <row r="3" spans="1:43" ht="15" customHeight="1" thickBot="1" x14ac:dyDescent="0.3">
      <c r="A3" s="2"/>
      <c r="B3" s="2"/>
      <c r="C3" s="2"/>
      <c r="D3" s="2"/>
      <c r="E3" s="117"/>
      <c r="F3" s="2"/>
      <c r="G3" s="3"/>
      <c r="H3" s="2"/>
      <c r="I3" s="2"/>
      <c r="J3" s="2"/>
      <c r="K3"/>
      <c r="Q3" s="24"/>
      <c r="AQ3" s="24"/>
    </row>
    <row r="4" spans="1:43" ht="23.25" customHeight="1" thickBot="1" x14ac:dyDescent="0.5">
      <c r="A4" s="2"/>
      <c r="B4" s="2"/>
      <c r="C4" s="3"/>
      <c r="D4" s="670" t="s">
        <v>181</v>
      </c>
      <c r="E4" s="670"/>
      <c r="F4" s="670"/>
      <c r="G4" s="670"/>
      <c r="H4" s="670"/>
      <c r="I4" s="430" t="s">
        <v>87</v>
      </c>
      <c r="J4" s="2"/>
      <c r="K4"/>
      <c r="Q4" s="24"/>
      <c r="T4" s="674" t="s">
        <v>226</v>
      </c>
      <c r="U4" s="674"/>
      <c r="V4" s="674"/>
      <c r="W4" s="674"/>
      <c r="X4" s="674"/>
      <c r="Y4" s="674"/>
      <c r="Z4" s="674"/>
      <c r="AQ4" s="24"/>
    </row>
    <row r="5" spans="1:43" ht="33" customHeight="1" thickTop="1" thickBot="1" x14ac:dyDescent="0.3">
      <c r="A5" s="2"/>
      <c r="B5" s="4"/>
      <c r="C5" s="9"/>
      <c r="D5" s="325" t="s">
        <v>1</v>
      </c>
      <c r="E5" s="326" t="s">
        <v>104</v>
      </c>
      <c r="F5" s="327" t="s">
        <v>201</v>
      </c>
      <c r="G5" s="327" t="s">
        <v>29</v>
      </c>
      <c r="H5" s="328" t="s">
        <v>202</v>
      </c>
      <c r="I5" s="329" t="s">
        <v>203</v>
      </c>
      <c r="J5" s="131"/>
      <c r="K5" s="50" t="s">
        <v>35</v>
      </c>
      <c r="L5" s="50"/>
      <c r="M5" s="50"/>
      <c r="N5"/>
      <c r="O5"/>
      <c r="Q5" s="24"/>
      <c r="S5" s="292" t="s">
        <v>67</v>
      </c>
      <c r="T5" s="293" t="s">
        <v>63</v>
      </c>
      <c r="U5" s="293" t="s">
        <v>56</v>
      </c>
      <c r="V5" s="293" t="s">
        <v>64</v>
      </c>
      <c r="W5" s="293" t="s">
        <v>41</v>
      </c>
      <c r="X5" s="293" t="s">
        <v>200</v>
      </c>
      <c r="Y5" s="293" t="s">
        <v>65</v>
      </c>
      <c r="Z5" s="293" t="s">
        <v>199</v>
      </c>
      <c r="AA5" s="294" t="s">
        <v>198</v>
      </c>
      <c r="AC5" s="673" t="s">
        <v>62</v>
      </c>
      <c r="AD5" s="673"/>
      <c r="AE5" s="673"/>
      <c r="AF5" s="673"/>
      <c r="AG5" s="673"/>
      <c r="AQ5" s="24"/>
    </row>
    <row r="6" spans="1:43" ht="18.75" customHeight="1" thickTop="1" x14ac:dyDescent="0.25">
      <c r="A6" s="2"/>
      <c r="B6" s="4"/>
      <c r="C6" s="668"/>
      <c r="D6" s="330" t="s">
        <v>2</v>
      </c>
      <c r="E6" s="331"/>
      <c r="F6" s="332"/>
      <c r="G6" s="333"/>
      <c r="H6" s="334">
        <f t="shared" ref="H6:H17" si="0">IF(G6=0,0,(F6/G6))</f>
        <v>0</v>
      </c>
      <c r="I6" s="335">
        <f>4.38*G6*21/1000</f>
        <v>0</v>
      </c>
      <c r="J6" s="2"/>
      <c r="K6" s="50" t="s">
        <v>36</v>
      </c>
      <c r="L6" s="50"/>
      <c r="M6" s="50">
        <v>4.38</v>
      </c>
      <c r="N6"/>
      <c r="O6"/>
      <c r="Q6" s="24"/>
      <c r="R6" s="290"/>
      <c r="S6" s="675" t="s">
        <v>30</v>
      </c>
      <c r="T6" s="312" t="s">
        <v>46</v>
      </c>
      <c r="U6" s="748" t="s">
        <v>149</v>
      </c>
      <c r="V6" s="286"/>
      <c r="W6" s="287"/>
      <c r="X6" s="288">
        <f>V6*W6</f>
        <v>0</v>
      </c>
      <c r="Y6" s="289">
        <v>21</v>
      </c>
      <c r="Z6" s="291">
        <f>(X6*Y6)/1000</f>
        <v>0</v>
      </c>
      <c r="AA6" s="295"/>
      <c r="AC6" s="74" t="s">
        <v>54</v>
      </c>
      <c r="AD6" s="75" t="s">
        <v>55</v>
      </c>
      <c r="AE6" s="76"/>
      <c r="AF6" s="77"/>
      <c r="AG6" s="77"/>
      <c r="AQ6" s="24"/>
    </row>
    <row r="7" spans="1:43" ht="26.25" customHeight="1" x14ac:dyDescent="0.25">
      <c r="A7" s="2"/>
      <c r="B7" s="4"/>
      <c r="C7" s="668"/>
      <c r="D7" s="39" t="s">
        <v>3</v>
      </c>
      <c r="E7" s="136"/>
      <c r="F7" s="20"/>
      <c r="G7" s="12"/>
      <c r="H7" s="51">
        <f t="shared" si="0"/>
        <v>0</v>
      </c>
      <c r="I7" s="119">
        <f t="shared" ref="I7:I17" si="1">4.38*G7*21/1000</f>
        <v>0</v>
      </c>
      <c r="J7" s="2"/>
      <c r="K7" s="757" t="s">
        <v>38</v>
      </c>
      <c r="M7" s="754"/>
      <c r="N7" s="754"/>
      <c r="O7" s="754"/>
      <c r="Q7" s="24"/>
      <c r="R7" s="290"/>
      <c r="S7" s="676"/>
      <c r="T7" s="313" t="s">
        <v>47</v>
      </c>
      <c r="U7" s="225">
        <f>G18</f>
        <v>0</v>
      </c>
      <c r="V7" s="91"/>
      <c r="W7" s="91"/>
      <c r="X7" s="92">
        <f>U7*W7</f>
        <v>0</v>
      </c>
      <c r="Y7" s="93">
        <v>21</v>
      </c>
      <c r="Z7" s="284">
        <f>(X7*Y7)/1000</f>
        <v>0</v>
      </c>
      <c r="AA7" s="296"/>
      <c r="AC7" s="78" t="s">
        <v>46</v>
      </c>
      <c r="AD7" s="77">
        <v>2.63</v>
      </c>
      <c r="AE7" s="77"/>
      <c r="AF7" s="77"/>
      <c r="AG7" s="77"/>
      <c r="AQ7" s="24"/>
    </row>
    <row r="8" spans="1:43" ht="18" x14ac:dyDescent="0.35">
      <c r="A8" s="2"/>
      <c r="B8" s="4"/>
      <c r="C8" s="668"/>
      <c r="D8" s="39" t="s">
        <v>4</v>
      </c>
      <c r="E8" s="136"/>
      <c r="F8" s="20"/>
      <c r="G8" s="12"/>
      <c r="H8" s="51">
        <f t="shared" si="0"/>
        <v>0</v>
      </c>
      <c r="I8" s="53">
        <f t="shared" si="1"/>
        <v>0</v>
      </c>
      <c r="J8" s="117"/>
      <c r="K8" s="683" t="s">
        <v>214</v>
      </c>
      <c r="L8" s="683"/>
      <c r="M8" s="683"/>
      <c r="N8" s="684">
        <v>21</v>
      </c>
      <c r="O8" s="684"/>
      <c r="Q8" s="24"/>
      <c r="R8" s="290"/>
      <c r="S8" s="676"/>
      <c r="T8" s="313" t="s">
        <v>57</v>
      </c>
      <c r="U8" s="225">
        <f>G18</f>
        <v>0</v>
      </c>
      <c r="V8" s="252"/>
      <c r="W8" s="91"/>
      <c r="X8" s="92">
        <f>U8*W8</f>
        <v>0</v>
      </c>
      <c r="Y8" s="93">
        <v>21</v>
      </c>
      <c r="Z8" s="284">
        <f>(X8*Y8)/1000</f>
        <v>0</v>
      </c>
      <c r="AA8" s="296">
        <f>SUM(Z6:Z12)</f>
        <v>0</v>
      </c>
      <c r="AC8" s="78" t="s">
        <v>50</v>
      </c>
      <c r="AD8" s="77">
        <v>4.38</v>
      </c>
      <c r="AE8" s="77"/>
      <c r="AF8" s="77"/>
      <c r="AG8" s="77"/>
      <c r="AQ8" s="24"/>
    </row>
    <row r="9" spans="1:43" ht="15" customHeight="1" x14ac:dyDescent="0.25">
      <c r="A9" s="2"/>
      <c r="B9" s="4"/>
      <c r="C9" s="668"/>
      <c r="D9" s="39" t="s">
        <v>5</v>
      </c>
      <c r="E9" s="136"/>
      <c r="F9" s="20"/>
      <c r="G9" s="12"/>
      <c r="H9" s="51">
        <f t="shared" si="0"/>
        <v>0</v>
      </c>
      <c r="I9" s="120">
        <f t="shared" si="1"/>
        <v>0</v>
      </c>
      <c r="J9" s="2"/>
      <c r="K9" s="756" t="s">
        <v>38</v>
      </c>
      <c r="L9" s="755"/>
      <c r="M9" s="755"/>
      <c r="N9"/>
      <c r="O9"/>
      <c r="Q9" s="24"/>
      <c r="R9" s="290"/>
      <c r="S9" s="676"/>
      <c r="T9" s="314" t="s">
        <v>48</v>
      </c>
      <c r="U9" s="745" t="s">
        <v>149</v>
      </c>
      <c r="V9" s="277"/>
      <c r="W9" s="277"/>
      <c r="X9" s="278">
        <f>V9*W9</f>
        <v>0</v>
      </c>
      <c r="Y9" s="279">
        <v>21</v>
      </c>
      <c r="Z9" s="285">
        <f>(X9*Y9)/1000</f>
        <v>0</v>
      </c>
      <c r="AA9" s="296"/>
      <c r="AC9" s="78" t="s">
        <v>51</v>
      </c>
      <c r="AD9" s="77">
        <v>0.876</v>
      </c>
      <c r="AE9" s="77"/>
      <c r="AF9" s="77"/>
      <c r="AG9" s="77"/>
      <c r="AQ9" s="24"/>
    </row>
    <row r="10" spans="1:43" ht="15" customHeight="1" x14ac:dyDescent="0.25">
      <c r="A10" s="2"/>
      <c r="B10" s="4"/>
      <c r="C10" s="668"/>
      <c r="D10" s="39" t="s">
        <v>6</v>
      </c>
      <c r="E10" s="136"/>
      <c r="F10" s="20"/>
      <c r="G10" s="12"/>
      <c r="H10" s="51">
        <f t="shared" si="0"/>
        <v>0</v>
      </c>
      <c r="I10" s="53">
        <f t="shared" si="1"/>
        <v>0</v>
      </c>
      <c r="J10" s="2"/>
      <c r="K10"/>
      <c r="Q10" s="24"/>
      <c r="R10" s="290"/>
      <c r="S10" s="676"/>
      <c r="T10" s="315" t="s">
        <v>58</v>
      </c>
      <c r="U10" s="745" t="s">
        <v>149</v>
      </c>
      <c r="V10" s="276"/>
      <c r="W10" s="277"/>
      <c r="X10" s="278">
        <f>V10*W10</f>
        <v>0</v>
      </c>
      <c r="Y10" s="279">
        <v>21</v>
      </c>
      <c r="Z10" s="285">
        <f>(X10*Y10)/1000</f>
        <v>0</v>
      </c>
      <c r="AA10" s="296"/>
      <c r="AC10" s="78" t="s">
        <v>48</v>
      </c>
      <c r="AD10" s="77">
        <v>0.2</v>
      </c>
      <c r="AE10" s="77"/>
      <c r="AF10" s="77"/>
      <c r="AG10" s="77"/>
      <c r="AQ10" s="24"/>
    </row>
    <row r="11" spans="1:43" ht="15" customHeight="1" x14ac:dyDescent="0.25">
      <c r="A11" s="2"/>
      <c r="B11" s="4"/>
      <c r="C11" s="668"/>
      <c r="D11" s="39" t="s">
        <v>7</v>
      </c>
      <c r="E11" s="136"/>
      <c r="F11" s="20"/>
      <c r="G11" s="12"/>
      <c r="H11" s="51">
        <f t="shared" si="0"/>
        <v>0</v>
      </c>
      <c r="I11" s="53">
        <f t="shared" si="1"/>
        <v>0</v>
      </c>
      <c r="J11" s="2"/>
      <c r="K11"/>
      <c r="Q11" s="24"/>
      <c r="R11" s="290"/>
      <c r="S11" s="676"/>
      <c r="T11" s="315" t="s">
        <v>59</v>
      </c>
      <c r="U11" s="745" t="s">
        <v>149</v>
      </c>
      <c r="V11" s="277"/>
      <c r="W11" s="277"/>
      <c r="X11" s="278">
        <f>V11*W11</f>
        <v>0</v>
      </c>
      <c r="Y11" s="279">
        <v>21</v>
      </c>
      <c r="Z11" s="285">
        <f t="shared" ref="Z11:Z19" si="2">(X11*Y11)/1000</f>
        <v>0</v>
      </c>
      <c r="AA11" s="296"/>
      <c r="AC11" s="78" t="s">
        <v>52</v>
      </c>
      <c r="AD11" s="77">
        <v>0.2</v>
      </c>
      <c r="AE11" s="77"/>
      <c r="AF11" s="77"/>
      <c r="AG11" s="77"/>
      <c r="AQ11" s="24"/>
    </row>
    <row r="12" spans="1:43" ht="15" customHeight="1" thickBot="1" x14ac:dyDescent="0.3">
      <c r="A12" s="2"/>
      <c r="B12" s="4"/>
      <c r="C12" s="668"/>
      <c r="D12" s="39" t="s">
        <v>8</v>
      </c>
      <c r="E12" s="136"/>
      <c r="F12" s="20"/>
      <c r="G12" s="12"/>
      <c r="H12" s="51">
        <f t="shared" si="0"/>
        <v>0</v>
      </c>
      <c r="I12" s="53">
        <f t="shared" si="1"/>
        <v>0</v>
      </c>
      <c r="J12" s="2"/>
      <c r="K12"/>
      <c r="Q12" s="24"/>
      <c r="R12" s="290"/>
      <c r="S12" s="677"/>
      <c r="T12" s="316" t="s">
        <v>53</v>
      </c>
      <c r="U12" s="746" t="s">
        <v>149</v>
      </c>
      <c r="V12" s="280"/>
      <c r="W12" s="281"/>
      <c r="X12" s="282">
        <f>V12*W12</f>
        <v>0</v>
      </c>
      <c r="Y12" s="283">
        <v>21</v>
      </c>
      <c r="Z12" s="301">
        <f t="shared" si="2"/>
        <v>0</v>
      </c>
      <c r="AA12" s="297"/>
      <c r="AC12" s="78" t="s">
        <v>60</v>
      </c>
      <c r="AD12" s="77">
        <v>0.05</v>
      </c>
      <c r="AE12" s="77"/>
      <c r="AF12" s="77"/>
      <c r="AG12" s="77"/>
      <c r="AQ12" s="24"/>
    </row>
    <row r="13" spans="1:43" ht="15" customHeight="1" thickTop="1" x14ac:dyDescent="0.25">
      <c r="A13" s="2"/>
      <c r="B13" s="4"/>
      <c r="C13" s="668"/>
      <c r="D13" s="39" t="s">
        <v>9</v>
      </c>
      <c r="E13" s="136"/>
      <c r="F13" s="20"/>
      <c r="G13" s="12"/>
      <c r="H13" s="51">
        <f t="shared" si="0"/>
        <v>0</v>
      </c>
      <c r="I13" s="53">
        <f t="shared" si="1"/>
        <v>0</v>
      </c>
      <c r="J13" s="2"/>
      <c r="K13"/>
      <c r="Q13" s="24"/>
      <c r="R13" s="290"/>
      <c r="S13" s="678" t="s">
        <v>31</v>
      </c>
      <c r="T13" s="317" t="s">
        <v>46</v>
      </c>
      <c r="U13" s="747" t="s">
        <v>149</v>
      </c>
      <c r="V13" s="302"/>
      <c r="W13" s="302"/>
      <c r="X13" s="303">
        <f>V13*W13</f>
        <v>0</v>
      </c>
      <c r="Y13" s="304">
        <v>21</v>
      </c>
      <c r="Z13" s="305">
        <f t="shared" si="2"/>
        <v>0</v>
      </c>
      <c r="AA13" s="298"/>
      <c r="AC13" s="78" t="s">
        <v>53</v>
      </c>
      <c r="AD13" s="77">
        <v>2.5000000000000001E-2</v>
      </c>
      <c r="AE13" s="77"/>
      <c r="AF13" s="77"/>
      <c r="AG13" s="77"/>
      <c r="AQ13" s="24"/>
    </row>
    <row r="14" spans="1:43" ht="15" customHeight="1" x14ac:dyDescent="0.25">
      <c r="A14" s="2"/>
      <c r="B14" s="4"/>
      <c r="C14" s="668"/>
      <c r="D14" s="39" t="s">
        <v>10</v>
      </c>
      <c r="E14" s="136"/>
      <c r="F14" s="20"/>
      <c r="G14" s="12"/>
      <c r="H14" s="51">
        <f t="shared" si="0"/>
        <v>0</v>
      </c>
      <c r="I14" s="53">
        <f t="shared" si="1"/>
        <v>0</v>
      </c>
      <c r="J14" s="2"/>
      <c r="K14"/>
      <c r="Q14" s="24"/>
      <c r="R14" s="290"/>
      <c r="S14" s="679"/>
      <c r="T14" s="318" t="s">
        <v>47</v>
      </c>
      <c r="U14" s="226">
        <f>G52</f>
        <v>0</v>
      </c>
      <c r="V14" s="252"/>
      <c r="W14" s="95"/>
      <c r="X14" s="96">
        <f>U14*W14</f>
        <v>0</v>
      </c>
      <c r="Y14" s="97">
        <v>21</v>
      </c>
      <c r="Z14" s="306">
        <f t="shared" si="2"/>
        <v>0</v>
      </c>
      <c r="AA14" s="299"/>
      <c r="AQ14" s="24"/>
    </row>
    <row r="15" spans="1:43" ht="15" customHeight="1" x14ac:dyDescent="0.25">
      <c r="A15" s="2"/>
      <c r="B15" s="4"/>
      <c r="C15" s="668"/>
      <c r="D15" s="39" t="s">
        <v>11</v>
      </c>
      <c r="E15" s="136"/>
      <c r="F15" s="20"/>
      <c r="G15" s="12"/>
      <c r="H15" s="51">
        <f t="shared" si="0"/>
        <v>0</v>
      </c>
      <c r="I15" s="53">
        <f t="shared" si="1"/>
        <v>0</v>
      </c>
      <c r="J15" s="2"/>
      <c r="K15"/>
      <c r="Q15" s="24"/>
      <c r="R15" s="290"/>
      <c r="S15" s="679"/>
      <c r="T15" s="318" t="s">
        <v>57</v>
      </c>
      <c r="U15" s="226">
        <f>G52</f>
        <v>0</v>
      </c>
      <c r="V15" s="253"/>
      <c r="W15" s="95"/>
      <c r="X15" s="96">
        <f>U15*W15</f>
        <v>0</v>
      </c>
      <c r="Y15" s="97">
        <v>21</v>
      </c>
      <c r="Z15" s="306">
        <f t="shared" si="2"/>
        <v>0</v>
      </c>
      <c r="AA15" s="299"/>
      <c r="AC15" s="681" t="s">
        <v>49</v>
      </c>
      <c r="AD15" s="681"/>
      <c r="AE15" s="681"/>
      <c r="AF15" s="681"/>
      <c r="AG15" s="681"/>
      <c r="AQ15" s="24"/>
    </row>
    <row r="16" spans="1:43" ht="15" customHeight="1" x14ac:dyDescent="0.25">
      <c r="A16" s="2"/>
      <c r="B16" s="4"/>
      <c r="C16" s="668"/>
      <c r="D16" s="39" t="s">
        <v>12</v>
      </c>
      <c r="E16" s="136"/>
      <c r="F16" s="20"/>
      <c r="G16" s="12"/>
      <c r="H16" s="51">
        <f t="shared" si="0"/>
        <v>0</v>
      </c>
      <c r="I16" s="53">
        <f t="shared" si="1"/>
        <v>0</v>
      </c>
      <c r="J16" s="2"/>
      <c r="K16"/>
      <c r="Q16" s="24"/>
      <c r="R16" s="290"/>
      <c r="S16" s="679"/>
      <c r="T16" s="314" t="s">
        <v>48</v>
      </c>
      <c r="U16" s="745" t="s">
        <v>149</v>
      </c>
      <c r="V16" s="276"/>
      <c r="W16" s="277"/>
      <c r="X16" s="278">
        <f>V16*W16</f>
        <v>0</v>
      </c>
      <c r="Y16" s="279">
        <v>21</v>
      </c>
      <c r="Z16" s="307">
        <f t="shared" si="2"/>
        <v>0</v>
      </c>
      <c r="AA16" s="299"/>
      <c r="AB16" s="117"/>
      <c r="AC16" s="66" t="s">
        <v>54</v>
      </c>
      <c r="AD16" s="67" t="s">
        <v>55</v>
      </c>
      <c r="AE16" s="68"/>
      <c r="AF16" s="49"/>
      <c r="AG16" s="49"/>
      <c r="AQ16" s="24"/>
    </row>
    <row r="17" spans="1:43" ht="15" customHeight="1" x14ac:dyDescent="0.25">
      <c r="A17" s="2"/>
      <c r="B17" s="4"/>
      <c r="C17" s="668"/>
      <c r="D17" s="39" t="s">
        <v>13</v>
      </c>
      <c r="E17" s="136"/>
      <c r="F17" s="20"/>
      <c r="G17" s="12"/>
      <c r="H17" s="51">
        <f t="shared" si="0"/>
        <v>0</v>
      </c>
      <c r="I17" s="53">
        <f t="shared" si="1"/>
        <v>0</v>
      </c>
      <c r="J17" s="2"/>
      <c r="K17"/>
      <c r="Q17" s="24"/>
      <c r="R17" s="290"/>
      <c r="S17" s="679"/>
      <c r="T17" s="315" t="s">
        <v>58</v>
      </c>
      <c r="U17" s="745" t="s">
        <v>149</v>
      </c>
      <c r="V17" s="277"/>
      <c r="W17" s="277"/>
      <c r="X17" s="278">
        <f>V17*W17</f>
        <v>0</v>
      </c>
      <c r="Y17" s="279">
        <v>21</v>
      </c>
      <c r="Z17" s="307">
        <f t="shared" si="2"/>
        <v>0</v>
      </c>
      <c r="AA17" s="299">
        <f>SUM(Z13:Z19)</f>
        <v>0</v>
      </c>
      <c r="AC17" s="65" t="s">
        <v>46</v>
      </c>
      <c r="AD17" s="49">
        <v>2.63</v>
      </c>
      <c r="AE17" s="49"/>
      <c r="AF17" s="49"/>
      <c r="AG17" s="49"/>
      <c r="AQ17" s="24"/>
    </row>
    <row r="18" spans="1:43" ht="15" customHeight="1" thickBot="1" x14ac:dyDescent="0.3">
      <c r="A18" s="2"/>
      <c r="B18" s="4"/>
      <c r="C18" s="668"/>
      <c r="D18" s="336" t="s">
        <v>14</v>
      </c>
      <c r="E18" s="337">
        <f>SUM(E6:E17)</f>
        <v>0</v>
      </c>
      <c r="F18" s="338">
        <f>SUM(F6:F17)</f>
        <v>0</v>
      </c>
      <c r="G18" s="339">
        <f>SUM(G6:G17)/12</f>
        <v>0</v>
      </c>
      <c r="H18" s="340">
        <f>AVERAGE(H6:H17)</f>
        <v>0</v>
      </c>
      <c r="I18" s="54">
        <f>SUM(I6:I17)</f>
        <v>0</v>
      </c>
      <c r="J18" s="2"/>
      <c r="K18"/>
      <c r="Q18" s="24"/>
      <c r="R18" s="290"/>
      <c r="S18" s="679"/>
      <c r="T18" s="315" t="s">
        <v>59</v>
      </c>
      <c r="U18" s="745" t="s">
        <v>149</v>
      </c>
      <c r="V18" s="276"/>
      <c r="W18" s="277"/>
      <c r="X18" s="278">
        <f>V18*W18</f>
        <v>0</v>
      </c>
      <c r="Y18" s="279">
        <v>21</v>
      </c>
      <c r="Z18" s="307">
        <f t="shared" si="2"/>
        <v>0</v>
      </c>
      <c r="AA18" s="299"/>
      <c r="AC18" s="65" t="s">
        <v>50</v>
      </c>
      <c r="AD18" s="49">
        <v>4.38</v>
      </c>
      <c r="AE18" s="49"/>
      <c r="AF18" s="49"/>
      <c r="AG18" s="49"/>
      <c r="AQ18" s="24"/>
    </row>
    <row r="19" spans="1:43" ht="15" customHeight="1" thickBot="1" x14ac:dyDescent="0.3">
      <c r="A19" s="2"/>
      <c r="B19" s="4"/>
      <c r="C19" s="4"/>
      <c r="D19" s="4"/>
      <c r="E19" s="60"/>
      <c r="F19" s="5"/>
      <c r="G19" s="4"/>
      <c r="H19" s="4"/>
      <c r="I19" s="4"/>
      <c r="J19" s="2"/>
      <c r="K19"/>
      <c r="Q19" s="24"/>
      <c r="R19" s="290"/>
      <c r="S19" s="680"/>
      <c r="T19" s="319" t="s">
        <v>53</v>
      </c>
      <c r="U19" s="749" t="s">
        <v>149</v>
      </c>
      <c r="V19" s="308"/>
      <c r="W19" s="308"/>
      <c r="X19" s="309">
        <f>V19*W19</f>
        <v>0</v>
      </c>
      <c r="Y19" s="310">
        <v>21</v>
      </c>
      <c r="Z19" s="311">
        <f t="shared" si="2"/>
        <v>0</v>
      </c>
      <c r="AA19" s="300"/>
      <c r="AC19" s="65" t="s">
        <v>51</v>
      </c>
      <c r="AD19" s="49">
        <v>0.876</v>
      </c>
      <c r="AE19" s="49"/>
      <c r="AF19" s="49"/>
      <c r="AG19" s="49"/>
      <c r="AQ19" s="24"/>
    </row>
    <row r="20" spans="1:43" ht="15.75" customHeight="1" thickTop="1" x14ac:dyDescent="0.25">
      <c r="A20" s="2"/>
      <c r="B20" s="4"/>
      <c r="C20" s="4"/>
      <c r="D20" s="4"/>
      <c r="E20" s="60"/>
      <c r="F20" s="4"/>
      <c r="G20" s="4"/>
      <c r="H20" s="4"/>
      <c r="I20" s="4"/>
      <c r="J20" s="2"/>
      <c r="K20"/>
      <c r="Q20" s="24"/>
      <c r="W20" s="117"/>
      <c r="AC20" s="65" t="s">
        <v>48</v>
      </c>
      <c r="AD20" s="49">
        <v>0.2</v>
      </c>
      <c r="AE20" s="49"/>
      <c r="AF20" s="49"/>
      <c r="AG20" s="49"/>
      <c r="AQ20" s="24"/>
    </row>
    <row r="21" spans="1:43" ht="15.75" customHeight="1" x14ac:dyDescent="0.25">
      <c r="A21" s="2"/>
      <c r="B21" s="4"/>
      <c r="C21" s="4"/>
      <c r="D21" s="4"/>
      <c r="E21" s="60"/>
      <c r="F21" s="4"/>
      <c r="G21" s="4"/>
      <c r="H21" s="4"/>
      <c r="I21" s="4"/>
      <c r="J21" s="2"/>
      <c r="K21"/>
      <c r="Q21" s="24"/>
      <c r="U21" s="63"/>
      <c r="W21" s="79" t="s">
        <v>66</v>
      </c>
      <c r="AC21" s="65" t="s">
        <v>52</v>
      </c>
      <c r="AD21" s="49">
        <v>0.2</v>
      </c>
      <c r="AE21" s="49"/>
      <c r="AF21" s="49"/>
      <c r="AG21" s="49"/>
      <c r="AQ21" s="24"/>
    </row>
    <row r="22" spans="1:43" x14ac:dyDescent="0.25">
      <c r="A22" s="2"/>
      <c r="B22" s="4"/>
      <c r="C22" s="4"/>
      <c r="D22" s="4"/>
      <c r="E22" s="60"/>
      <c r="F22" s="4"/>
      <c r="G22" s="4"/>
      <c r="H22" s="4"/>
      <c r="I22" s="4"/>
      <c r="J22" s="2"/>
      <c r="K22"/>
      <c r="Q22" s="24"/>
      <c r="AC22" s="65" t="s">
        <v>60</v>
      </c>
      <c r="AD22" s="49">
        <v>0.05</v>
      </c>
      <c r="AE22" s="49"/>
      <c r="AF22" s="49"/>
      <c r="AG22" s="49"/>
      <c r="AQ22" s="24"/>
    </row>
    <row r="23" spans="1:43" x14ac:dyDescent="0.25">
      <c r="A23" s="2"/>
      <c r="B23" s="4"/>
      <c r="C23" s="4"/>
      <c r="D23" s="4"/>
      <c r="E23" s="60"/>
      <c r="F23" s="4"/>
      <c r="G23" s="4"/>
      <c r="H23" s="4"/>
      <c r="I23" s="4"/>
      <c r="J23" s="2"/>
      <c r="K23"/>
      <c r="Q23" s="24"/>
      <c r="AC23" s="65" t="s">
        <v>53</v>
      </c>
      <c r="AD23" s="49">
        <v>2.5000000000000001E-2</v>
      </c>
      <c r="AE23" s="49"/>
      <c r="AF23" s="49"/>
      <c r="AG23" s="49"/>
      <c r="AQ23" s="24"/>
    </row>
    <row r="24" spans="1:43" x14ac:dyDescent="0.25">
      <c r="A24" s="2"/>
      <c r="B24" s="4"/>
      <c r="C24" s="4"/>
      <c r="D24" s="4"/>
      <c r="E24" s="60"/>
      <c r="F24" s="4"/>
      <c r="G24" s="4"/>
      <c r="H24" s="4"/>
      <c r="I24" s="4"/>
      <c r="J24" s="2"/>
      <c r="K24"/>
      <c r="Q24" s="24"/>
      <c r="AQ24" s="24"/>
    </row>
    <row r="25" spans="1:43" x14ac:dyDescent="0.25">
      <c r="A25" s="2"/>
      <c r="B25" s="4"/>
      <c r="C25" s="4"/>
      <c r="D25" s="4"/>
      <c r="E25" s="60"/>
      <c r="F25" s="4"/>
      <c r="G25" s="4"/>
      <c r="H25" s="4"/>
      <c r="I25" s="4"/>
      <c r="J25" s="2"/>
      <c r="K25"/>
      <c r="Q25" s="24"/>
      <c r="AC25" s="682" t="s">
        <v>61</v>
      </c>
      <c r="AD25" s="682"/>
      <c r="AE25" s="682"/>
      <c r="AF25" s="682"/>
      <c r="AG25" s="682"/>
      <c r="AQ25" s="24"/>
    </row>
    <row r="26" spans="1:43" x14ac:dyDescent="0.25">
      <c r="A26" s="2"/>
      <c r="B26" s="4"/>
      <c r="C26" s="4"/>
      <c r="D26" s="4"/>
      <c r="E26" s="60"/>
      <c r="F26" s="4"/>
      <c r="G26" s="4"/>
      <c r="H26" s="4"/>
      <c r="I26" s="4"/>
      <c r="J26" s="2"/>
      <c r="K26"/>
      <c r="Q26" s="24"/>
      <c r="AC26" s="69" t="s">
        <v>54</v>
      </c>
      <c r="AD26" s="70" t="s">
        <v>55</v>
      </c>
      <c r="AE26" s="71"/>
      <c r="AF26" s="72"/>
      <c r="AG26" s="72"/>
      <c r="AQ26" s="24"/>
    </row>
    <row r="27" spans="1:43" x14ac:dyDescent="0.25">
      <c r="A27" s="2"/>
      <c r="B27" s="4"/>
      <c r="C27" s="4"/>
      <c r="D27" s="4"/>
      <c r="E27" s="60"/>
      <c r="F27" s="4"/>
      <c r="G27" s="4"/>
      <c r="H27" s="4"/>
      <c r="I27" s="4"/>
      <c r="J27" s="2"/>
      <c r="K27"/>
      <c r="Q27" s="24"/>
      <c r="AC27" s="73" t="s">
        <v>46</v>
      </c>
      <c r="AD27" s="72">
        <v>2.63</v>
      </c>
      <c r="AE27" s="72"/>
      <c r="AF27" s="72"/>
      <c r="AG27" s="72"/>
      <c r="AQ27" s="24"/>
    </row>
    <row r="28" spans="1:43" x14ac:dyDescent="0.25">
      <c r="A28" s="2"/>
      <c r="B28" s="4"/>
      <c r="C28" s="4"/>
      <c r="D28" s="4"/>
      <c r="E28" s="60"/>
      <c r="F28" s="4"/>
      <c r="G28" s="4"/>
      <c r="H28" s="4"/>
      <c r="I28" s="4"/>
      <c r="J28" s="2"/>
      <c r="K28"/>
      <c r="Q28" s="24"/>
      <c r="AC28" s="73" t="s">
        <v>50</v>
      </c>
      <c r="AD28" s="72">
        <v>4.38</v>
      </c>
      <c r="AE28" s="72"/>
      <c r="AF28" s="72"/>
      <c r="AG28" s="72"/>
      <c r="AQ28" s="24"/>
    </row>
    <row r="29" spans="1:43" x14ac:dyDescent="0.25">
      <c r="A29" s="2"/>
      <c r="B29" s="4"/>
      <c r="C29" s="4"/>
      <c r="D29" s="4"/>
      <c r="E29" s="60"/>
      <c r="F29" s="4"/>
      <c r="G29" s="4"/>
      <c r="H29" s="4"/>
      <c r="I29" s="4"/>
      <c r="J29" s="2"/>
      <c r="K29"/>
      <c r="Q29" s="24"/>
      <c r="AC29" s="73" t="s">
        <v>51</v>
      </c>
      <c r="AD29" s="72">
        <v>0.876</v>
      </c>
      <c r="AE29" s="72"/>
      <c r="AF29" s="72"/>
      <c r="AG29" s="72"/>
      <c r="AQ29" s="24"/>
    </row>
    <row r="30" spans="1:43" x14ac:dyDescent="0.25">
      <c r="A30" s="2"/>
      <c r="B30" s="4"/>
      <c r="C30" s="4"/>
      <c r="D30" s="4"/>
      <c r="E30" s="60"/>
      <c r="F30" s="4"/>
      <c r="G30" s="4"/>
      <c r="H30" s="4"/>
      <c r="I30" s="4"/>
      <c r="J30" s="2"/>
      <c r="K30"/>
      <c r="Q30" s="24"/>
      <c r="AC30" s="73" t="s">
        <v>48</v>
      </c>
      <c r="AD30" s="72">
        <v>0.2</v>
      </c>
      <c r="AE30" s="72"/>
      <c r="AF30" s="72"/>
      <c r="AG30" s="72"/>
      <c r="AQ30" s="24"/>
    </row>
    <row r="31" spans="1:43" x14ac:dyDescent="0.25">
      <c r="A31" s="2"/>
      <c r="B31" s="4"/>
      <c r="C31" s="4"/>
      <c r="D31" s="4"/>
      <c r="E31" s="60"/>
      <c r="F31" s="4"/>
      <c r="G31" s="4"/>
      <c r="H31" s="4"/>
      <c r="I31" s="4"/>
      <c r="J31" s="2"/>
      <c r="K31"/>
      <c r="Q31" s="24"/>
      <c r="AC31" s="73" t="s">
        <v>52</v>
      </c>
      <c r="AD31" s="72">
        <v>0.2</v>
      </c>
      <c r="AE31" s="72"/>
      <c r="AF31" s="72"/>
      <c r="AG31" s="72"/>
      <c r="AQ31" s="24"/>
    </row>
    <row r="32" spans="1:43" x14ac:dyDescent="0.25">
      <c r="A32" s="2"/>
      <c r="B32" s="4"/>
      <c r="C32" s="4"/>
      <c r="D32" s="4"/>
      <c r="E32" s="60"/>
      <c r="F32" s="4"/>
      <c r="G32" s="4"/>
      <c r="H32" s="4"/>
      <c r="I32" s="4"/>
      <c r="J32" s="2"/>
      <c r="K32"/>
      <c r="Q32" s="24"/>
      <c r="AC32" s="73" t="s">
        <v>60</v>
      </c>
      <c r="AD32" s="72">
        <v>0.05</v>
      </c>
      <c r="AE32" s="72"/>
      <c r="AF32" s="72"/>
      <c r="AG32" s="72"/>
      <c r="AQ32" s="24"/>
    </row>
    <row r="33" spans="1:43" x14ac:dyDescent="0.25">
      <c r="A33" s="2"/>
      <c r="B33" s="4"/>
      <c r="C33" s="4"/>
      <c r="D33" s="4"/>
      <c r="E33" s="60"/>
      <c r="F33" s="4"/>
      <c r="G33" s="4"/>
      <c r="H33" s="4"/>
      <c r="I33" s="4"/>
      <c r="J33" s="2"/>
      <c r="K33"/>
      <c r="Q33" s="24"/>
      <c r="AC33" s="73" t="s">
        <v>53</v>
      </c>
      <c r="AD33" s="72">
        <v>2.5000000000000001E-2</v>
      </c>
      <c r="AE33" s="72"/>
      <c r="AF33" s="72"/>
      <c r="AG33" s="72"/>
      <c r="AQ33" s="24"/>
    </row>
    <row r="34" spans="1:43" x14ac:dyDescent="0.25">
      <c r="A34" s="2"/>
      <c r="B34" s="4"/>
      <c r="C34" s="4"/>
      <c r="D34" s="4"/>
      <c r="E34" s="60"/>
      <c r="F34" s="4"/>
      <c r="G34" s="4"/>
      <c r="H34" s="4"/>
      <c r="I34" s="4"/>
      <c r="J34" s="2"/>
      <c r="K34"/>
      <c r="Q34" s="24"/>
      <c r="AC34" s="64"/>
      <c r="AQ34" s="24"/>
    </row>
    <row r="35" spans="1:43" x14ac:dyDescent="0.25">
      <c r="A35" s="24"/>
      <c r="B35" s="25"/>
      <c r="C35" s="25"/>
      <c r="D35" s="25"/>
      <c r="E35" s="25"/>
      <c r="F35" s="25"/>
      <c r="G35" s="25"/>
      <c r="H35" s="25"/>
      <c r="I35" s="25"/>
      <c r="J35" s="25"/>
      <c r="K35" s="26"/>
      <c r="L35" s="24"/>
      <c r="M35" s="24"/>
      <c r="N35" s="24"/>
      <c r="O35" s="24"/>
      <c r="P35" s="24"/>
      <c r="Q35" s="24"/>
      <c r="AQ35" s="24"/>
    </row>
    <row r="36" spans="1:43" x14ac:dyDescent="0.25">
      <c r="A36" s="2"/>
      <c r="B36" s="3"/>
      <c r="C36" s="3"/>
      <c r="D36" s="3"/>
      <c r="E36" s="30"/>
      <c r="F36" s="3"/>
      <c r="G36" s="3"/>
      <c r="H36" s="3"/>
      <c r="I36" s="3"/>
      <c r="J36" s="3"/>
      <c r="Q36" s="24"/>
      <c r="AQ36" s="24"/>
    </row>
    <row r="37" spans="1:43" ht="15.75" thickBot="1" x14ac:dyDescent="0.3">
      <c r="A37" s="2"/>
      <c r="B37" s="3"/>
      <c r="C37" s="3"/>
      <c r="D37" s="3"/>
      <c r="E37" s="30"/>
      <c r="F37" s="3"/>
      <c r="G37" s="3"/>
      <c r="H37" s="2"/>
      <c r="I37" s="2"/>
      <c r="J37" s="2"/>
      <c r="K37"/>
      <c r="Q37" s="24"/>
      <c r="AQ37" s="24"/>
    </row>
    <row r="38" spans="1:43" ht="16.5" thickBot="1" x14ac:dyDescent="0.3">
      <c r="A38" s="2"/>
      <c r="B38" s="4"/>
      <c r="D38" s="671" t="s">
        <v>182</v>
      </c>
      <c r="E38" s="671"/>
      <c r="F38" s="671"/>
      <c r="G38" s="671"/>
      <c r="H38" s="671"/>
      <c r="I38" s="118" t="s">
        <v>87</v>
      </c>
      <c r="J38" s="2"/>
      <c r="K38"/>
      <c r="Q38" s="24"/>
      <c r="AQ38" s="24"/>
    </row>
    <row r="39" spans="1:43" ht="29.25" customHeight="1" x14ac:dyDescent="0.25">
      <c r="A39" s="2"/>
      <c r="B39" s="4"/>
      <c r="C39" s="9"/>
      <c r="D39" s="320" t="s">
        <v>1</v>
      </c>
      <c r="E39" s="321" t="s">
        <v>104</v>
      </c>
      <c r="F39" s="322" t="s">
        <v>201</v>
      </c>
      <c r="G39" s="322" t="s">
        <v>29</v>
      </c>
      <c r="H39" s="323" t="s">
        <v>205</v>
      </c>
      <c r="I39" s="324" t="s">
        <v>204</v>
      </c>
      <c r="J39" s="131"/>
      <c r="K39"/>
      <c r="Q39" s="24"/>
      <c r="AQ39" s="24"/>
    </row>
    <row r="40" spans="1:43" ht="19.5" thickBot="1" x14ac:dyDescent="0.35">
      <c r="A40" s="2"/>
      <c r="B40" s="4"/>
      <c r="C40" s="668"/>
      <c r="D40" s="21" t="s">
        <v>2</v>
      </c>
      <c r="E40" s="136"/>
      <c r="F40" s="20"/>
      <c r="G40" s="12"/>
      <c r="H40" s="51">
        <f t="shared" ref="H40:H51" si="3">IF(G40=0,0,(F40/G40))</f>
        <v>0</v>
      </c>
      <c r="I40" s="55">
        <f>4.38*G40*21/1000</f>
        <v>0</v>
      </c>
      <c r="J40" s="2"/>
      <c r="K40"/>
      <c r="Q40" s="24"/>
      <c r="T40" s="672" t="s">
        <v>110</v>
      </c>
      <c r="U40" s="672"/>
      <c r="V40" s="140"/>
      <c r="W40" s="140"/>
      <c r="X40" s="140"/>
      <c r="Y40" s="140"/>
      <c r="Z40" s="140"/>
      <c r="AQ40" s="24"/>
    </row>
    <row r="41" spans="1:43" ht="30.75" customHeight="1" x14ac:dyDescent="0.25">
      <c r="A41" s="2"/>
      <c r="B41" s="4"/>
      <c r="C41" s="668"/>
      <c r="D41" s="13" t="s">
        <v>3</v>
      </c>
      <c r="E41" s="136"/>
      <c r="F41" s="20"/>
      <c r="G41" s="12"/>
      <c r="H41" s="51">
        <f t="shared" si="3"/>
        <v>0</v>
      </c>
      <c r="I41" s="55">
        <f t="shared" ref="I41:I51" si="4">4.38*G41*21/1000</f>
        <v>0</v>
      </c>
      <c r="J41" s="2"/>
      <c r="K41"/>
      <c r="Q41" s="24"/>
      <c r="T41" s="141" t="s">
        <v>67</v>
      </c>
      <c r="U41" s="142" t="s">
        <v>109</v>
      </c>
      <c r="AQ41" s="24"/>
    </row>
    <row r="42" spans="1:43" x14ac:dyDescent="0.25">
      <c r="A42" s="2"/>
      <c r="B42" s="4"/>
      <c r="C42" s="668"/>
      <c r="D42" s="13" t="s">
        <v>4</v>
      </c>
      <c r="E42" s="136"/>
      <c r="F42" s="20"/>
      <c r="G42" s="12"/>
      <c r="H42" s="51">
        <f t="shared" si="3"/>
        <v>0</v>
      </c>
      <c r="I42" s="55">
        <f t="shared" si="4"/>
        <v>0</v>
      </c>
      <c r="J42" s="2"/>
      <c r="K42"/>
      <c r="Q42" s="24"/>
      <c r="T42" s="143" t="s">
        <v>30</v>
      </c>
      <c r="U42" s="147">
        <f>E18</f>
        <v>0</v>
      </c>
      <c r="AQ42" s="24"/>
    </row>
    <row r="43" spans="1:43" ht="15.75" thickBot="1" x14ac:dyDescent="0.3">
      <c r="A43" s="2"/>
      <c r="B43" s="4"/>
      <c r="C43" s="668"/>
      <c r="D43" s="13" t="s">
        <v>5</v>
      </c>
      <c r="E43" s="136"/>
      <c r="F43" s="20"/>
      <c r="G43" s="12"/>
      <c r="H43" s="51">
        <f t="shared" si="3"/>
        <v>0</v>
      </c>
      <c r="I43" s="55">
        <f t="shared" si="4"/>
        <v>0</v>
      </c>
      <c r="J43" s="2"/>
      <c r="K43"/>
      <c r="Q43" s="24"/>
      <c r="T43" s="144" t="s">
        <v>31</v>
      </c>
      <c r="U43" s="148">
        <f>E52</f>
        <v>0</v>
      </c>
      <c r="AQ43" s="24"/>
    </row>
    <row r="44" spans="1:43" x14ac:dyDescent="0.25">
      <c r="A44" s="2"/>
      <c r="B44" s="4"/>
      <c r="C44" s="668"/>
      <c r="D44" s="13" t="s">
        <v>6</v>
      </c>
      <c r="E44" s="136"/>
      <c r="F44" s="20"/>
      <c r="G44" s="12"/>
      <c r="H44" s="51">
        <f t="shared" si="3"/>
        <v>0</v>
      </c>
      <c r="I44" s="55">
        <f t="shared" si="4"/>
        <v>0</v>
      </c>
      <c r="J44" s="2"/>
      <c r="K44"/>
      <c r="Q44" s="24"/>
      <c r="T44" s="145"/>
      <c r="U44" s="30"/>
      <c r="AQ44" s="24"/>
    </row>
    <row r="45" spans="1:43" x14ac:dyDescent="0.25">
      <c r="A45" s="2"/>
      <c r="B45" s="4"/>
      <c r="C45" s="668"/>
      <c r="D45" s="13" t="s">
        <v>7</v>
      </c>
      <c r="E45" s="136"/>
      <c r="F45" s="20"/>
      <c r="G45" s="12"/>
      <c r="H45" s="51">
        <f t="shared" si="3"/>
        <v>0</v>
      </c>
      <c r="I45" s="55">
        <f>4.38*G45*21/1000</f>
        <v>0</v>
      </c>
      <c r="J45" s="2"/>
      <c r="K45"/>
      <c r="Q45" s="24"/>
      <c r="T45" s="145"/>
      <c r="U45" s="30"/>
      <c r="AQ45" s="24"/>
    </row>
    <row r="46" spans="1:43" x14ac:dyDescent="0.25">
      <c r="A46" s="2"/>
      <c r="B46" s="4"/>
      <c r="C46" s="668"/>
      <c r="D46" s="13" t="s">
        <v>8</v>
      </c>
      <c r="E46" s="136"/>
      <c r="F46" s="20"/>
      <c r="G46" s="12"/>
      <c r="H46" s="51">
        <f t="shared" si="3"/>
        <v>0</v>
      </c>
      <c r="I46" s="55">
        <f t="shared" si="4"/>
        <v>0</v>
      </c>
      <c r="J46" s="2"/>
      <c r="K46"/>
      <c r="Q46" s="24"/>
      <c r="T46" s="145"/>
      <c r="U46" s="30"/>
      <c r="AQ46" s="24"/>
    </row>
    <row r="47" spans="1:43" x14ac:dyDescent="0.25">
      <c r="A47" s="2"/>
      <c r="B47" s="4"/>
      <c r="C47" s="668"/>
      <c r="D47" s="13" t="s">
        <v>9</v>
      </c>
      <c r="E47" s="136"/>
      <c r="F47" s="20"/>
      <c r="G47" s="12"/>
      <c r="H47" s="51">
        <f t="shared" si="3"/>
        <v>0</v>
      </c>
      <c r="I47" s="55">
        <f>4.38*G47*21/1000</f>
        <v>0</v>
      </c>
      <c r="J47" s="2"/>
      <c r="K47"/>
      <c r="Q47" s="24"/>
      <c r="T47" s="145"/>
      <c r="U47" s="30"/>
      <c r="AQ47" s="24"/>
    </row>
    <row r="48" spans="1:43" x14ac:dyDescent="0.25">
      <c r="A48" s="2"/>
      <c r="B48" s="4"/>
      <c r="C48" s="668"/>
      <c r="D48" s="13" t="s">
        <v>10</v>
      </c>
      <c r="E48" s="136"/>
      <c r="F48" s="20"/>
      <c r="G48" s="12"/>
      <c r="H48" s="51">
        <f t="shared" si="3"/>
        <v>0</v>
      </c>
      <c r="I48" s="55">
        <f t="shared" si="4"/>
        <v>0</v>
      </c>
      <c r="J48" s="2"/>
      <c r="K48"/>
      <c r="Q48" s="24"/>
      <c r="T48" s="145"/>
      <c r="U48" s="30"/>
      <c r="AQ48" s="24"/>
    </row>
    <row r="49" spans="1:43" x14ac:dyDescent="0.25">
      <c r="A49" s="2"/>
      <c r="B49" s="4"/>
      <c r="C49" s="668"/>
      <c r="D49" s="13" t="s">
        <v>11</v>
      </c>
      <c r="E49" s="136"/>
      <c r="F49" s="20"/>
      <c r="G49" s="12"/>
      <c r="H49" s="51">
        <f t="shared" si="3"/>
        <v>0</v>
      </c>
      <c r="I49" s="55">
        <f t="shared" si="4"/>
        <v>0</v>
      </c>
      <c r="J49" s="2"/>
      <c r="K49"/>
      <c r="Q49" s="24"/>
      <c r="T49" s="30"/>
      <c r="U49" s="30"/>
      <c r="AQ49" s="24"/>
    </row>
    <row r="50" spans="1:43" x14ac:dyDescent="0.25">
      <c r="A50" s="2"/>
      <c r="B50" s="4"/>
      <c r="C50" s="668"/>
      <c r="D50" s="13" t="s">
        <v>12</v>
      </c>
      <c r="E50" s="136"/>
      <c r="F50" s="20"/>
      <c r="G50" s="12"/>
      <c r="H50" s="51">
        <f t="shared" si="3"/>
        <v>0</v>
      </c>
      <c r="I50" s="55">
        <f t="shared" si="4"/>
        <v>0</v>
      </c>
      <c r="J50" s="2"/>
      <c r="K50"/>
      <c r="Q50" s="24"/>
      <c r="T50" s="146"/>
      <c r="U50" s="30"/>
      <c r="AQ50" s="24"/>
    </row>
    <row r="51" spans="1:43" x14ac:dyDescent="0.25">
      <c r="A51" s="2"/>
      <c r="B51" s="4"/>
      <c r="C51" s="668"/>
      <c r="D51" s="13" t="s">
        <v>13</v>
      </c>
      <c r="E51" s="136"/>
      <c r="F51" s="20"/>
      <c r="G51" s="12"/>
      <c r="H51" s="51">
        <f t="shared" si="3"/>
        <v>0</v>
      </c>
      <c r="I51" s="55">
        <f t="shared" si="4"/>
        <v>0</v>
      </c>
      <c r="J51" s="2"/>
      <c r="K51"/>
      <c r="Q51" s="24"/>
      <c r="T51" s="146"/>
      <c r="U51" s="30"/>
      <c r="AQ51" s="24"/>
    </row>
    <row r="52" spans="1:43" ht="15.75" thickBot="1" x14ac:dyDescent="0.3">
      <c r="A52" s="2"/>
      <c r="B52" s="4"/>
      <c r="C52" s="668"/>
      <c r="D52" s="14" t="s">
        <v>14</v>
      </c>
      <c r="E52" s="137">
        <f>SUM(E40:E51)</f>
        <v>0</v>
      </c>
      <c r="F52" s="22">
        <f>SUM(F40:F51)</f>
        <v>0</v>
      </c>
      <c r="G52" s="23">
        <f>SUM(G40:G51)/12</f>
        <v>0</v>
      </c>
      <c r="H52" s="52">
        <f>AVERAGE(H40:H51)</f>
        <v>0</v>
      </c>
      <c r="I52" s="54">
        <f>SUM(I40:I51)</f>
        <v>0</v>
      </c>
      <c r="J52" s="2"/>
      <c r="K52"/>
      <c r="Q52" s="24"/>
      <c r="T52" s="146"/>
      <c r="U52" s="30"/>
      <c r="AQ52" s="24"/>
    </row>
    <row r="53" spans="1:43" x14ac:dyDescent="0.25">
      <c r="A53" s="2"/>
      <c r="B53" s="4"/>
      <c r="C53" s="4"/>
      <c r="D53" s="4"/>
      <c r="E53" s="60"/>
      <c r="F53" s="5"/>
      <c r="G53" s="4"/>
      <c r="H53" s="4"/>
      <c r="I53" s="4"/>
      <c r="J53" s="2"/>
      <c r="K53"/>
      <c r="Q53" s="24"/>
      <c r="T53" s="146"/>
      <c r="U53" s="30"/>
      <c r="AQ53" s="24"/>
    </row>
    <row r="54" spans="1:43" ht="15.75" customHeight="1" x14ac:dyDescent="0.25">
      <c r="A54" s="2"/>
      <c r="B54" s="4"/>
      <c r="C54" s="4"/>
      <c r="D54" s="4"/>
      <c r="E54" s="60"/>
      <c r="F54" s="4"/>
      <c r="G54" s="4"/>
      <c r="H54" s="4"/>
      <c r="I54" s="4"/>
      <c r="J54" s="2"/>
      <c r="K54"/>
      <c r="Q54" s="24"/>
      <c r="T54" s="146"/>
      <c r="U54" s="30"/>
      <c r="AQ54" s="24"/>
    </row>
    <row r="55" spans="1:43" ht="15.75" customHeight="1" x14ac:dyDescent="0.25">
      <c r="A55" s="2"/>
      <c r="B55" s="4"/>
      <c r="C55" s="4"/>
      <c r="D55" s="4"/>
      <c r="E55" s="60"/>
      <c r="F55" s="4"/>
      <c r="G55" s="4"/>
      <c r="H55" s="4"/>
      <c r="I55" s="4"/>
      <c r="J55" s="2"/>
      <c r="K55"/>
      <c r="Q55" s="24"/>
      <c r="T55" s="146"/>
      <c r="U55" s="30"/>
      <c r="AQ55" s="24"/>
    </row>
    <row r="56" spans="1:43" x14ac:dyDescent="0.25">
      <c r="A56" s="2"/>
      <c r="B56" s="4"/>
      <c r="C56" s="4"/>
      <c r="D56" s="4"/>
      <c r="E56" s="60"/>
      <c r="F56" s="4"/>
      <c r="G56" s="4"/>
      <c r="H56" s="4"/>
      <c r="I56" s="4"/>
      <c r="J56" s="2"/>
      <c r="K56"/>
      <c r="Q56" s="24"/>
      <c r="AQ56" s="24"/>
    </row>
    <row r="57" spans="1:43" x14ac:dyDescent="0.25">
      <c r="A57" s="2"/>
      <c r="B57" s="4"/>
      <c r="C57" s="4"/>
      <c r="D57" s="4"/>
      <c r="E57" s="60"/>
      <c r="F57" s="4"/>
      <c r="G57" s="4"/>
      <c r="H57" s="4"/>
      <c r="I57" s="4"/>
      <c r="J57" s="2"/>
      <c r="K57"/>
      <c r="Q57" s="24"/>
      <c r="AQ57" s="24"/>
    </row>
    <row r="58" spans="1:43" x14ac:dyDescent="0.25">
      <c r="A58" s="2"/>
      <c r="B58" s="4"/>
      <c r="C58" s="4"/>
      <c r="D58" s="4"/>
      <c r="E58" s="60"/>
      <c r="F58" s="4"/>
      <c r="G58" s="4"/>
      <c r="H58" s="4"/>
      <c r="I58" s="4"/>
      <c r="J58" s="2"/>
      <c r="K58"/>
      <c r="Q58" s="24"/>
      <c r="AQ58" s="24"/>
    </row>
    <row r="59" spans="1:43" x14ac:dyDescent="0.25">
      <c r="A59" s="2"/>
      <c r="B59" s="4"/>
      <c r="C59" s="4"/>
      <c r="D59" s="4"/>
      <c r="E59" s="60"/>
      <c r="F59" s="4"/>
      <c r="G59" s="4"/>
      <c r="H59" s="4"/>
      <c r="I59" s="4"/>
      <c r="J59" s="2"/>
      <c r="K59"/>
      <c r="Q59" s="24"/>
      <c r="AQ59" s="24"/>
    </row>
    <row r="60" spans="1:43" x14ac:dyDescent="0.25">
      <c r="A60" s="2"/>
      <c r="B60" s="4"/>
      <c r="C60" s="4"/>
      <c r="D60" s="4"/>
      <c r="E60" s="60"/>
      <c r="F60" s="4"/>
      <c r="G60" s="4"/>
      <c r="H60" s="4"/>
      <c r="I60" s="4"/>
      <c r="J60" s="2"/>
      <c r="K60"/>
      <c r="Q60" s="24"/>
      <c r="AQ60" s="24"/>
    </row>
    <row r="61" spans="1:43" x14ac:dyDescent="0.25">
      <c r="A61" s="2"/>
      <c r="B61" s="4"/>
      <c r="C61" s="4"/>
      <c r="D61" s="4"/>
      <c r="E61" s="60"/>
      <c r="F61" s="4"/>
      <c r="G61" s="4"/>
      <c r="H61" s="4"/>
      <c r="I61" s="4"/>
      <c r="J61" s="2"/>
      <c r="K61"/>
      <c r="Q61" s="24"/>
      <c r="AQ61" s="24"/>
    </row>
    <row r="62" spans="1:43" x14ac:dyDescent="0.25">
      <c r="A62" s="2"/>
      <c r="B62" s="4"/>
      <c r="C62" s="4"/>
      <c r="D62" s="4"/>
      <c r="E62" s="60"/>
      <c r="F62" s="4"/>
      <c r="G62" s="4"/>
      <c r="H62" s="4"/>
      <c r="I62" s="4"/>
      <c r="J62" s="2"/>
      <c r="K62"/>
      <c r="Q62" s="24"/>
      <c r="AQ62" s="24"/>
    </row>
    <row r="63" spans="1:43" x14ac:dyDescent="0.25">
      <c r="A63" s="2"/>
      <c r="B63" s="4"/>
      <c r="C63" s="4"/>
      <c r="D63" s="4"/>
      <c r="E63" s="60"/>
      <c r="F63" s="4"/>
      <c r="G63" s="4"/>
      <c r="H63" s="4"/>
      <c r="I63" s="4"/>
      <c r="J63" s="2"/>
      <c r="K63"/>
      <c r="Q63" s="24"/>
      <c r="AQ63" s="24"/>
    </row>
    <row r="64" spans="1:43" x14ac:dyDescent="0.25">
      <c r="A64" s="2"/>
      <c r="B64" s="4"/>
      <c r="C64" s="4"/>
      <c r="D64" s="4"/>
      <c r="E64" s="60"/>
      <c r="F64" s="4"/>
      <c r="G64" s="4"/>
      <c r="H64" s="4"/>
      <c r="I64" s="4"/>
      <c r="J64" s="2"/>
      <c r="K64"/>
      <c r="Q64" s="24"/>
      <c r="AQ64" s="24"/>
    </row>
    <row r="65" spans="1:43" x14ac:dyDescent="0.25">
      <c r="A65" s="2"/>
      <c r="B65" s="4"/>
      <c r="C65" s="4"/>
      <c r="D65" s="4"/>
      <c r="E65" s="60"/>
      <c r="F65" s="4"/>
      <c r="G65" s="4"/>
      <c r="H65" s="4"/>
      <c r="I65" s="4"/>
      <c r="J65" s="2"/>
      <c r="K65"/>
      <c r="Q65" s="24"/>
      <c r="AQ65" s="24"/>
    </row>
    <row r="66" spans="1:43" x14ac:dyDescent="0.25">
      <c r="A66" s="2"/>
      <c r="B66" s="4"/>
      <c r="C66" s="4"/>
      <c r="D66" s="4"/>
      <c r="E66" s="60"/>
      <c r="F66" s="4"/>
      <c r="G66" s="4"/>
      <c r="H66" s="4"/>
      <c r="I66" s="4"/>
      <c r="J66" s="2"/>
      <c r="K66"/>
      <c r="Q66" s="24"/>
      <c r="AQ66" s="24"/>
    </row>
    <row r="67" spans="1:43" x14ac:dyDescent="0.25">
      <c r="A67" s="2"/>
      <c r="B67" s="4"/>
      <c r="C67" s="4"/>
      <c r="D67" s="4"/>
      <c r="E67" s="60"/>
      <c r="F67" s="4"/>
      <c r="G67" s="4"/>
      <c r="H67" s="4"/>
      <c r="I67" s="4"/>
      <c r="K67"/>
      <c r="Q67" s="24"/>
      <c r="AQ67" s="24"/>
    </row>
    <row r="68" spans="1:43" x14ac:dyDescent="0.25">
      <c r="A68" s="2"/>
      <c r="B68" s="4"/>
      <c r="C68" s="4"/>
      <c r="D68" s="4"/>
      <c r="E68" s="60"/>
      <c r="F68" s="4"/>
      <c r="G68" s="4"/>
      <c r="H68" s="4"/>
      <c r="I68" s="4"/>
      <c r="K68"/>
      <c r="Q68" s="24"/>
      <c r="AQ68" s="24"/>
    </row>
    <row r="69" spans="1:43" x14ac:dyDescent="0.25">
      <c r="A69" s="24"/>
      <c r="B69" s="25"/>
      <c r="C69" s="25"/>
      <c r="D69" s="25"/>
      <c r="E69" s="25"/>
      <c r="F69" s="25"/>
      <c r="G69" s="25"/>
      <c r="H69" s="25"/>
      <c r="I69" s="25"/>
      <c r="J69" s="25"/>
      <c r="K69" s="26"/>
      <c r="L69" s="24"/>
      <c r="M69" s="24"/>
      <c r="N69" s="24"/>
      <c r="O69" s="24"/>
      <c r="P69" s="24"/>
      <c r="Q69" s="24"/>
      <c r="AQ69" s="24"/>
    </row>
    <row r="70" spans="1:43" x14ac:dyDescent="0.25">
      <c r="A70" s="2"/>
      <c r="B70" s="4"/>
      <c r="C70" s="4"/>
      <c r="D70" s="4"/>
      <c r="E70" s="60"/>
      <c r="F70" s="4"/>
      <c r="G70" s="4"/>
      <c r="H70" s="4"/>
      <c r="I70" s="4"/>
      <c r="J70" s="4"/>
      <c r="K70" s="10"/>
      <c r="L70" s="4"/>
      <c r="M70" s="60"/>
      <c r="N70" s="60"/>
      <c r="O70" s="60"/>
      <c r="P70" s="4"/>
      <c r="Q70" s="24"/>
      <c r="AQ70" s="24"/>
    </row>
    <row r="71" spans="1:43" ht="19.5" thickBot="1" x14ac:dyDescent="0.4">
      <c r="A71" s="2"/>
      <c r="B71" s="4"/>
      <c r="C71" s="669" t="s">
        <v>206</v>
      </c>
      <c r="D71" s="669"/>
      <c r="E71" s="669"/>
      <c r="F71" s="669"/>
      <c r="G71" s="56"/>
      <c r="H71" s="759" t="s">
        <v>207</v>
      </c>
      <c r="I71" s="758"/>
      <c r="J71" s="758"/>
      <c r="K71" s="33"/>
      <c r="L71" s="32"/>
      <c r="M71" s="60"/>
      <c r="N71" s="60"/>
      <c r="O71" s="60"/>
      <c r="P71" s="32"/>
      <c r="Q71" s="24"/>
      <c r="AQ71" s="24"/>
    </row>
    <row r="72" spans="1:43" x14ac:dyDescent="0.25">
      <c r="A72" s="2"/>
      <c r="B72" s="4"/>
      <c r="C72" s="637" t="s">
        <v>1</v>
      </c>
      <c r="D72" s="624" t="s">
        <v>0</v>
      </c>
      <c r="E72" s="132"/>
      <c r="F72" s="626" t="s">
        <v>16</v>
      </c>
      <c r="G72" s="57"/>
      <c r="H72" s="663" t="s">
        <v>1</v>
      </c>
      <c r="I72" s="665" t="s">
        <v>0</v>
      </c>
      <c r="J72" s="666" t="s">
        <v>39</v>
      </c>
      <c r="K72" s="28"/>
      <c r="L72" s="32"/>
      <c r="M72" s="60"/>
      <c r="N72" s="60"/>
      <c r="O72" s="60"/>
      <c r="P72" s="32"/>
      <c r="Q72" s="24"/>
      <c r="AQ72" s="24"/>
    </row>
    <row r="73" spans="1:43" x14ac:dyDescent="0.25">
      <c r="A73" s="2"/>
      <c r="B73" s="4"/>
      <c r="C73" s="638"/>
      <c r="D73" s="625"/>
      <c r="E73" s="133"/>
      <c r="F73" s="627"/>
      <c r="G73" s="56"/>
      <c r="H73" s="664"/>
      <c r="I73" s="625"/>
      <c r="J73" s="667"/>
      <c r="K73" s="28"/>
      <c r="L73" s="32"/>
      <c r="M73" s="60"/>
      <c r="N73" s="60"/>
      <c r="O73" s="60"/>
      <c r="P73" s="32"/>
      <c r="Q73" s="24"/>
      <c r="AQ73" s="24"/>
    </row>
    <row r="74" spans="1:43" x14ac:dyDescent="0.25">
      <c r="A74" s="2"/>
      <c r="B74" s="4"/>
      <c r="C74" s="15" t="s">
        <v>17</v>
      </c>
      <c r="D74" s="8">
        <f t="shared" ref="D74:D85" si="5">F6</f>
        <v>0</v>
      </c>
      <c r="E74" s="134"/>
      <c r="F74" s="16">
        <f>F40</f>
        <v>0</v>
      </c>
      <c r="G74" s="56"/>
      <c r="H74" s="341" t="s">
        <v>17</v>
      </c>
      <c r="I74" s="8">
        <f>I6</f>
        <v>0</v>
      </c>
      <c r="J74" s="342">
        <f>I40</f>
        <v>0</v>
      </c>
      <c r="K74" s="1"/>
      <c r="L74" s="4"/>
      <c r="M74" s="60"/>
      <c r="N74" s="60"/>
      <c r="O74" s="60"/>
      <c r="P74" s="4"/>
      <c r="Q74" s="24"/>
      <c r="AQ74" s="24"/>
    </row>
    <row r="75" spans="1:43" x14ac:dyDescent="0.25">
      <c r="A75" s="2"/>
      <c r="B75" s="4"/>
      <c r="C75" s="15" t="s">
        <v>3</v>
      </c>
      <c r="D75" s="8">
        <f t="shared" si="5"/>
        <v>0</v>
      </c>
      <c r="E75" s="134"/>
      <c r="F75" s="16">
        <f t="shared" ref="F75:F85" si="6">F41</f>
        <v>0</v>
      </c>
      <c r="G75" s="56"/>
      <c r="H75" s="341" t="s">
        <v>3</v>
      </c>
      <c r="I75" s="8">
        <f>I7</f>
        <v>0</v>
      </c>
      <c r="J75" s="342">
        <f>I41</f>
        <v>0</v>
      </c>
      <c r="K75" s="1"/>
      <c r="L75" s="4"/>
      <c r="M75" s="60"/>
      <c r="N75" s="60"/>
      <c r="O75" s="60"/>
      <c r="P75" s="4"/>
      <c r="Q75" s="24"/>
      <c r="AQ75" s="24"/>
    </row>
    <row r="76" spans="1:43" x14ac:dyDescent="0.25">
      <c r="A76" s="2"/>
      <c r="B76" s="4"/>
      <c r="C76" s="15" t="s">
        <v>4</v>
      </c>
      <c r="D76" s="8">
        <f t="shared" si="5"/>
        <v>0</v>
      </c>
      <c r="E76" s="134"/>
      <c r="F76" s="16">
        <f t="shared" si="6"/>
        <v>0</v>
      </c>
      <c r="G76" s="56"/>
      <c r="H76" s="341" t="s">
        <v>4</v>
      </c>
      <c r="I76" s="8">
        <f t="shared" ref="I76:I85" si="7">I8</f>
        <v>0</v>
      </c>
      <c r="J76" s="342">
        <f t="shared" ref="J76:J85" si="8">I42</f>
        <v>0</v>
      </c>
      <c r="K76" s="1"/>
      <c r="L76" s="4"/>
      <c r="M76" s="60"/>
      <c r="N76" s="60"/>
      <c r="O76" s="60"/>
      <c r="P76" s="4"/>
      <c r="Q76" s="24"/>
      <c r="AQ76" s="24"/>
    </row>
    <row r="77" spans="1:43" x14ac:dyDescent="0.25">
      <c r="A77" s="2"/>
      <c r="B77" s="4"/>
      <c r="C77" s="15" t="s">
        <v>5</v>
      </c>
      <c r="D77" s="8">
        <f t="shared" si="5"/>
        <v>0</v>
      </c>
      <c r="E77" s="134"/>
      <c r="F77" s="16">
        <f t="shared" si="6"/>
        <v>0</v>
      </c>
      <c r="G77" s="56"/>
      <c r="H77" s="341" t="s">
        <v>5</v>
      </c>
      <c r="I77" s="8">
        <f t="shared" si="7"/>
        <v>0</v>
      </c>
      <c r="J77" s="342">
        <f t="shared" si="8"/>
        <v>0</v>
      </c>
      <c r="K77" s="1"/>
      <c r="L77" s="4"/>
      <c r="M77" s="60"/>
      <c r="N77" s="60"/>
      <c r="O77" s="60"/>
      <c r="P77" s="4"/>
      <c r="Q77" s="24"/>
      <c r="AQ77" s="24"/>
    </row>
    <row r="78" spans="1:43" x14ac:dyDescent="0.25">
      <c r="A78" s="2"/>
      <c r="B78" s="4"/>
      <c r="C78" s="15" t="s">
        <v>6</v>
      </c>
      <c r="D78" s="8">
        <f t="shared" si="5"/>
        <v>0</v>
      </c>
      <c r="E78" s="134"/>
      <c r="F78" s="16">
        <f t="shared" si="6"/>
        <v>0</v>
      </c>
      <c r="G78" s="56"/>
      <c r="H78" s="341" t="s">
        <v>6</v>
      </c>
      <c r="I78" s="8">
        <f t="shared" si="7"/>
        <v>0</v>
      </c>
      <c r="J78" s="342">
        <f t="shared" si="8"/>
        <v>0</v>
      </c>
      <c r="K78" s="1"/>
      <c r="L78" s="4"/>
      <c r="M78" s="60"/>
      <c r="N78" s="60"/>
      <c r="O78" s="60"/>
      <c r="P78" s="4"/>
      <c r="Q78" s="24"/>
      <c r="AQ78" s="24"/>
    </row>
    <row r="79" spans="1:43" x14ac:dyDescent="0.25">
      <c r="A79" s="2"/>
      <c r="B79" s="4"/>
      <c r="C79" s="15" t="s">
        <v>7</v>
      </c>
      <c r="D79" s="8">
        <f t="shared" si="5"/>
        <v>0</v>
      </c>
      <c r="E79" s="134"/>
      <c r="F79" s="16">
        <f t="shared" si="6"/>
        <v>0</v>
      </c>
      <c r="G79" s="56"/>
      <c r="H79" s="341" t="s">
        <v>7</v>
      </c>
      <c r="I79" s="8">
        <f t="shared" si="7"/>
        <v>0</v>
      </c>
      <c r="J79" s="342">
        <f t="shared" si="8"/>
        <v>0</v>
      </c>
      <c r="K79" s="1"/>
      <c r="L79" s="4"/>
      <c r="M79" s="60"/>
      <c r="N79" s="60"/>
      <c r="O79" s="60"/>
      <c r="P79" s="4"/>
      <c r="Q79" s="24"/>
      <c r="AQ79" s="24"/>
    </row>
    <row r="80" spans="1:43" x14ac:dyDescent="0.25">
      <c r="A80" s="2"/>
      <c r="B80" s="4"/>
      <c r="C80" s="15" t="s">
        <v>8</v>
      </c>
      <c r="D80" s="8">
        <f t="shared" si="5"/>
        <v>0</v>
      </c>
      <c r="E80" s="134"/>
      <c r="F80" s="16">
        <f t="shared" si="6"/>
        <v>0</v>
      </c>
      <c r="G80" s="56"/>
      <c r="H80" s="341" t="s">
        <v>8</v>
      </c>
      <c r="I80" s="8">
        <f t="shared" si="7"/>
        <v>0</v>
      </c>
      <c r="J80" s="342">
        <f t="shared" si="8"/>
        <v>0</v>
      </c>
      <c r="K80" s="1"/>
      <c r="L80" s="4"/>
      <c r="M80" s="60"/>
      <c r="N80" s="60"/>
      <c r="O80" s="60"/>
      <c r="P80" s="4"/>
      <c r="Q80" s="24"/>
      <c r="AQ80" s="24"/>
    </row>
    <row r="81" spans="1:43" x14ac:dyDescent="0.25">
      <c r="A81" s="2"/>
      <c r="B81" s="4"/>
      <c r="C81" s="15" t="s">
        <v>9</v>
      </c>
      <c r="D81" s="8">
        <f t="shared" si="5"/>
        <v>0</v>
      </c>
      <c r="E81" s="134"/>
      <c r="F81" s="16">
        <f t="shared" si="6"/>
        <v>0</v>
      </c>
      <c r="G81" s="56"/>
      <c r="H81" s="341" t="s">
        <v>9</v>
      </c>
      <c r="I81" s="8">
        <f t="shared" si="7"/>
        <v>0</v>
      </c>
      <c r="J81" s="342">
        <f t="shared" si="8"/>
        <v>0</v>
      </c>
      <c r="K81" s="1"/>
      <c r="L81" s="4"/>
      <c r="M81" s="60"/>
      <c r="N81" s="60"/>
      <c r="O81" s="60"/>
      <c r="P81" s="4"/>
      <c r="Q81" s="24"/>
      <c r="AQ81" s="24"/>
    </row>
    <row r="82" spans="1:43" x14ac:dyDescent="0.25">
      <c r="A82" s="2"/>
      <c r="B82" s="4"/>
      <c r="C82" s="15" t="s">
        <v>10</v>
      </c>
      <c r="D82" s="8">
        <f t="shared" si="5"/>
        <v>0</v>
      </c>
      <c r="E82" s="134"/>
      <c r="F82" s="16">
        <f t="shared" si="6"/>
        <v>0</v>
      </c>
      <c r="G82" s="56"/>
      <c r="H82" s="341" t="s">
        <v>10</v>
      </c>
      <c r="I82" s="8">
        <f t="shared" si="7"/>
        <v>0</v>
      </c>
      <c r="J82" s="342">
        <f t="shared" si="8"/>
        <v>0</v>
      </c>
      <c r="K82" s="1"/>
      <c r="L82" s="4"/>
      <c r="M82" s="60"/>
      <c r="N82" s="60"/>
      <c r="O82" s="60"/>
      <c r="P82" s="4"/>
      <c r="Q82" s="24"/>
      <c r="AQ82" s="24"/>
    </row>
    <row r="83" spans="1:43" x14ac:dyDescent="0.25">
      <c r="A83" s="2"/>
      <c r="B83" s="4"/>
      <c r="C83" s="15" t="s">
        <v>11</v>
      </c>
      <c r="D83" s="8">
        <f t="shared" si="5"/>
        <v>0</v>
      </c>
      <c r="E83" s="134"/>
      <c r="F83" s="16">
        <f t="shared" si="6"/>
        <v>0</v>
      </c>
      <c r="G83" s="56"/>
      <c r="H83" s="341" t="s">
        <v>11</v>
      </c>
      <c r="I83" s="8">
        <f t="shared" si="7"/>
        <v>0</v>
      </c>
      <c r="J83" s="342">
        <f t="shared" si="8"/>
        <v>0</v>
      </c>
      <c r="K83" s="1"/>
      <c r="L83" s="4"/>
      <c r="M83" s="60"/>
      <c r="N83" s="60"/>
      <c r="O83" s="60"/>
      <c r="P83" s="4"/>
      <c r="Q83" s="24"/>
      <c r="AQ83" s="24"/>
    </row>
    <row r="84" spans="1:43" x14ac:dyDescent="0.25">
      <c r="A84" s="2"/>
      <c r="B84" s="4"/>
      <c r="C84" s="15" t="s">
        <v>12</v>
      </c>
      <c r="D84" s="8">
        <f t="shared" si="5"/>
        <v>0</v>
      </c>
      <c r="E84" s="134"/>
      <c r="F84" s="16">
        <f t="shared" si="6"/>
        <v>0</v>
      </c>
      <c r="G84" s="56"/>
      <c r="H84" s="341" t="s">
        <v>12</v>
      </c>
      <c r="I84" s="8">
        <f t="shared" si="7"/>
        <v>0</v>
      </c>
      <c r="J84" s="342">
        <f t="shared" si="8"/>
        <v>0</v>
      </c>
      <c r="K84" s="1"/>
      <c r="L84" s="4"/>
      <c r="M84" s="60"/>
      <c r="N84" s="60"/>
      <c r="O84" s="60"/>
      <c r="P84" s="4"/>
      <c r="Q84" s="24"/>
      <c r="AQ84" s="24"/>
    </row>
    <row r="85" spans="1:43" ht="15.75" thickBot="1" x14ac:dyDescent="0.3">
      <c r="A85" s="2"/>
      <c r="B85" s="4"/>
      <c r="C85" s="17" t="s">
        <v>13</v>
      </c>
      <c r="D85" s="18">
        <f t="shared" si="5"/>
        <v>0</v>
      </c>
      <c r="E85" s="135"/>
      <c r="F85" s="19">
        <f t="shared" si="6"/>
        <v>0</v>
      </c>
      <c r="G85" s="56"/>
      <c r="H85" s="343" t="s">
        <v>13</v>
      </c>
      <c r="I85" s="344">
        <f t="shared" si="7"/>
        <v>0</v>
      </c>
      <c r="J85" s="345">
        <f t="shared" si="8"/>
        <v>0</v>
      </c>
      <c r="K85" s="1"/>
      <c r="L85" s="4"/>
      <c r="M85" s="60"/>
      <c r="N85" s="60"/>
      <c r="O85" s="60"/>
      <c r="P85" s="4"/>
      <c r="Q85" s="24"/>
      <c r="AQ85" s="24"/>
    </row>
    <row r="86" spans="1:43" x14ac:dyDescent="0.25">
      <c r="A86" s="2"/>
      <c r="B86" s="4"/>
      <c r="C86" s="1"/>
      <c r="D86" s="1"/>
      <c r="E86" s="28"/>
      <c r="F86" s="1"/>
      <c r="G86" s="56"/>
      <c r="H86" s="56"/>
      <c r="I86" s="56"/>
      <c r="J86" s="56"/>
      <c r="K86" s="7"/>
      <c r="L86" s="4"/>
      <c r="M86" s="60"/>
      <c r="N86" s="60"/>
      <c r="O86" s="60"/>
      <c r="P86" s="4"/>
      <c r="Q86" s="24"/>
      <c r="AQ86" s="24"/>
    </row>
    <row r="87" spans="1:43" x14ac:dyDescent="0.25">
      <c r="A87" s="2"/>
      <c r="B87" s="4"/>
      <c r="C87" s="1"/>
      <c r="D87" s="1"/>
      <c r="E87" s="28"/>
      <c r="F87" s="1"/>
      <c r="G87" s="56"/>
      <c r="H87" s="56"/>
      <c r="I87" s="56"/>
      <c r="J87" s="56"/>
      <c r="K87" s="7"/>
      <c r="L87" s="4"/>
      <c r="M87" s="60"/>
      <c r="N87" s="60"/>
      <c r="O87" s="60"/>
      <c r="P87" s="4"/>
      <c r="Q87" s="24"/>
      <c r="AQ87" s="24"/>
    </row>
    <row r="88" spans="1:43" x14ac:dyDescent="0.25">
      <c r="A88" s="2"/>
      <c r="B88" s="4"/>
      <c r="C88" s="4"/>
      <c r="D88" s="4"/>
      <c r="E88" s="60"/>
      <c r="F88" s="4"/>
      <c r="G88" s="4"/>
      <c r="H88" s="4"/>
      <c r="I88" s="4"/>
      <c r="J88" s="4"/>
      <c r="K88" s="10"/>
      <c r="L88" s="4"/>
      <c r="M88" s="60"/>
      <c r="N88" s="60"/>
      <c r="O88" s="60"/>
      <c r="P88" s="4"/>
      <c r="Q88" s="24"/>
      <c r="AQ88" s="24"/>
    </row>
    <row r="89" spans="1:43" x14ac:dyDescent="0.25">
      <c r="A89" s="2"/>
      <c r="B89" s="2"/>
      <c r="C89" s="2"/>
      <c r="D89" s="2"/>
      <c r="E89" s="117"/>
      <c r="F89" s="2"/>
      <c r="G89" s="2"/>
      <c r="H89" s="2"/>
      <c r="I89" s="2"/>
      <c r="J89" s="2"/>
      <c r="K89" s="11"/>
      <c r="L89" s="2"/>
      <c r="M89" s="59"/>
      <c r="N89" s="59"/>
      <c r="O89" s="59"/>
      <c r="P89" s="2"/>
      <c r="Q89" s="24"/>
      <c r="AQ89" s="24"/>
    </row>
    <row r="90" spans="1:43" x14ac:dyDescent="0.25">
      <c r="A90" s="2"/>
      <c r="B90" s="2"/>
      <c r="C90" s="2"/>
      <c r="D90" s="2"/>
      <c r="E90" s="117"/>
      <c r="F90" s="2"/>
      <c r="G90" s="2"/>
      <c r="H90" s="2"/>
      <c r="I90" s="2"/>
      <c r="J90" s="2"/>
      <c r="K90" s="11"/>
      <c r="L90" s="2"/>
      <c r="M90" s="59"/>
      <c r="N90" s="59"/>
      <c r="O90" s="59"/>
      <c r="P90" s="2"/>
      <c r="Q90" s="24"/>
      <c r="AQ90" s="24"/>
    </row>
    <row r="91" spans="1:43" x14ac:dyDescent="0.25">
      <c r="A91" s="2"/>
      <c r="P91" s="2"/>
      <c r="Q91" s="24"/>
      <c r="AQ91" s="24"/>
    </row>
    <row r="92" spans="1:43" x14ac:dyDescent="0.25">
      <c r="A92" s="2"/>
      <c r="P92" s="2"/>
      <c r="Q92" s="24"/>
      <c r="AQ92" s="24"/>
    </row>
    <row r="93" spans="1:43" x14ac:dyDescent="0.25">
      <c r="A93" s="2"/>
      <c r="P93" s="2"/>
      <c r="Q93" s="24"/>
      <c r="AQ93" s="24"/>
    </row>
    <row r="94" spans="1:43" x14ac:dyDescent="0.25">
      <c r="A94" s="2"/>
      <c r="P94" s="2"/>
      <c r="Q94" s="24"/>
      <c r="AQ94" s="24"/>
    </row>
    <row r="95" spans="1:43" x14ac:dyDescent="0.25">
      <c r="P95" s="2"/>
      <c r="Q95" s="24"/>
      <c r="AQ95" s="24"/>
    </row>
    <row r="96" spans="1:43" x14ac:dyDescent="0.25">
      <c r="P96" s="2"/>
      <c r="Q96" s="24"/>
      <c r="AQ96" s="24"/>
    </row>
    <row r="97" spans="1:43" x14ac:dyDescent="0.25">
      <c r="Q97" s="24"/>
      <c r="AQ97" s="24"/>
    </row>
    <row r="98" spans="1:43" x14ac:dyDescent="0.25">
      <c r="Q98" s="24"/>
      <c r="AQ98" s="24"/>
    </row>
    <row r="99" spans="1:43" x14ac:dyDescent="0.25">
      <c r="Q99" s="24"/>
      <c r="AQ99" s="24"/>
    </row>
    <row r="100" spans="1:43" x14ac:dyDescent="0.25">
      <c r="Q100" s="24"/>
      <c r="AQ100" s="24"/>
    </row>
    <row r="101" spans="1:43" x14ac:dyDescent="0.25">
      <c r="Q101" s="24"/>
      <c r="AQ101" s="24"/>
    </row>
    <row r="102" spans="1:43" x14ac:dyDescent="0.25">
      <c r="Q102" s="24"/>
      <c r="AQ102" s="24"/>
    </row>
    <row r="103" spans="1:43" x14ac:dyDescent="0.25">
      <c r="Q103" s="24"/>
      <c r="AQ103" s="24"/>
    </row>
    <row r="104" spans="1:43" x14ac:dyDescent="0.25">
      <c r="Q104" s="24"/>
      <c r="AQ104" s="24"/>
    </row>
    <row r="105" spans="1:43" x14ac:dyDescent="0.25">
      <c r="Q105" s="24"/>
      <c r="AQ105" s="24"/>
    </row>
    <row r="106" spans="1:43" x14ac:dyDescent="0.25">
      <c r="A106" s="24"/>
      <c r="B106" s="25"/>
      <c r="C106" s="25"/>
      <c r="D106" s="25"/>
      <c r="E106" s="25"/>
      <c r="F106" s="25"/>
      <c r="G106" s="25"/>
      <c r="H106" s="25"/>
      <c r="I106" s="25"/>
      <c r="J106" s="25"/>
      <c r="K106" s="26"/>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row>
    <row r="107" spans="1:43" x14ac:dyDescent="0.25">
      <c r="Q107" s="28"/>
    </row>
    <row r="108" spans="1:43" x14ac:dyDescent="0.25">
      <c r="Q108" s="28"/>
    </row>
    <row r="109" spans="1:43" x14ac:dyDescent="0.25">
      <c r="Q109" s="28"/>
    </row>
  </sheetData>
  <mergeCells count="23">
    <mergeCell ref="K8:M8"/>
    <mergeCell ref="N8:O8"/>
    <mergeCell ref="M7:O7"/>
    <mergeCell ref="E1:J2"/>
    <mergeCell ref="V1:AD2"/>
    <mergeCell ref="T40:U40"/>
    <mergeCell ref="AC5:AG5"/>
    <mergeCell ref="T4:Z4"/>
    <mergeCell ref="S6:S12"/>
    <mergeCell ref="S13:S19"/>
    <mergeCell ref="AC15:AG15"/>
    <mergeCell ref="AC25:AG25"/>
    <mergeCell ref="C6:C18"/>
    <mergeCell ref="C40:C52"/>
    <mergeCell ref="C71:F71"/>
    <mergeCell ref="D4:H4"/>
    <mergeCell ref="D38:H38"/>
    <mergeCell ref="H72:H73"/>
    <mergeCell ref="I72:I73"/>
    <mergeCell ref="J72:J73"/>
    <mergeCell ref="C72:C73"/>
    <mergeCell ref="D72:D73"/>
    <mergeCell ref="F72:F73"/>
  </mergeCells>
  <printOptions horizontalCentered="1" verticalCentered="1"/>
  <pageMargins left="0.7" right="0.7" top="0.75" bottom="0.75" header="0.3" footer="0.3"/>
  <pageSetup scale="96"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0"/>
  <sheetViews>
    <sheetView showGridLines="0" zoomScale="80" zoomScaleNormal="80" workbookViewId="0">
      <selection activeCell="C1" sqref="C1:H2"/>
    </sheetView>
  </sheetViews>
  <sheetFormatPr baseColWidth="10" defaultColWidth="9.140625" defaultRowHeight="15" x14ac:dyDescent="0.25"/>
  <cols>
    <col min="2" max="2" width="46.7109375" bestFit="1" customWidth="1"/>
    <col min="3" max="3" width="18.85546875" customWidth="1"/>
    <col min="4" max="4" width="18.5703125" customWidth="1"/>
    <col min="5" max="5" width="15.5703125" customWidth="1"/>
    <col min="6" max="6" width="18.5703125" customWidth="1"/>
    <col min="7" max="7" width="16.140625" style="29" customWidth="1"/>
    <col min="8" max="8" width="11.7109375" style="29" customWidth="1"/>
    <col min="9" max="14" width="9.140625" style="29"/>
    <col min="15" max="15" width="5.28515625" style="29" customWidth="1"/>
    <col min="16" max="17" width="9.140625" style="29"/>
    <col min="18" max="18" width="11" style="29" customWidth="1"/>
    <col min="19" max="19" width="18.7109375" style="29" customWidth="1"/>
    <col min="20" max="20" width="13.7109375" customWidth="1"/>
    <col min="21" max="21" width="16.7109375" customWidth="1"/>
    <col min="24" max="24" width="12.85546875" customWidth="1"/>
    <col min="25" max="28" width="12.85546875" style="115" customWidth="1"/>
    <col min="29" max="29" width="17.7109375" customWidth="1"/>
    <col min="33" max="33" width="21.28515625" customWidth="1"/>
    <col min="34" max="34" width="19.42578125" customWidth="1"/>
  </cols>
  <sheetData>
    <row r="1" spans="1:37" s="115" customFormat="1" ht="15.75" customHeight="1" x14ac:dyDescent="0.25">
      <c r="A1" s="24"/>
      <c r="B1" s="24"/>
      <c r="C1" s="752" t="s">
        <v>162</v>
      </c>
      <c r="D1" s="752"/>
      <c r="E1" s="752"/>
      <c r="F1" s="752"/>
      <c r="G1" s="752"/>
      <c r="H1" s="752"/>
      <c r="I1" s="25"/>
      <c r="J1" s="25"/>
      <c r="K1" s="25"/>
      <c r="L1" s="25"/>
      <c r="M1" s="25"/>
      <c r="N1" s="25"/>
      <c r="O1" s="25"/>
      <c r="P1" s="25"/>
      <c r="Q1" s="25"/>
      <c r="R1" s="25"/>
      <c r="S1" s="25"/>
      <c r="T1" s="24"/>
      <c r="U1" s="24"/>
      <c r="V1" s="707" t="s">
        <v>163</v>
      </c>
      <c r="W1" s="707"/>
      <c r="X1" s="707"/>
      <c r="Y1" s="707"/>
      <c r="Z1" s="707"/>
      <c r="AA1" s="707"/>
      <c r="AB1" s="707"/>
      <c r="AC1" s="707"/>
      <c r="AD1" s="707"/>
      <c r="AE1" s="24"/>
      <c r="AF1" s="24"/>
      <c r="AG1" s="24"/>
      <c r="AH1" s="24"/>
      <c r="AI1" s="24"/>
      <c r="AJ1" s="24"/>
      <c r="AK1" s="24"/>
    </row>
    <row r="2" spans="1:37" ht="16.5" customHeight="1" x14ac:dyDescent="0.25">
      <c r="A2" s="24"/>
      <c r="B2" s="25"/>
      <c r="C2" s="752"/>
      <c r="D2" s="752"/>
      <c r="E2" s="752"/>
      <c r="F2" s="752"/>
      <c r="G2" s="752"/>
      <c r="H2" s="752"/>
      <c r="I2" s="25"/>
      <c r="J2" s="25"/>
      <c r="K2" s="26"/>
      <c r="L2" s="24"/>
      <c r="M2" s="24"/>
      <c r="N2" s="24"/>
      <c r="O2" s="25"/>
      <c r="P2" s="25"/>
      <c r="Q2" s="25"/>
      <c r="R2" s="25"/>
      <c r="S2" s="25"/>
      <c r="T2" s="24"/>
      <c r="U2" s="24"/>
      <c r="V2" s="707"/>
      <c r="W2" s="707"/>
      <c r="X2" s="707"/>
      <c r="Y2" s="707"/>
      <c r="Z2" s="707"/>
      <c r="AA2" s="707"/>
      <c r="AB2" s="707"/>
      <c r="AC2" s="707"/>
      <c r="AD2" s="707"/>
      <c r="AE2" s="24"/>
      <c r="AF2" s="24"/>
      <c r="AG2" s="24"/>
      <c r="AH2" s="24"/>
      <c r="AI2" s="24"/>
      <c r="AJ2" s="24"/>
      <c r="AK2" s="24"/>
    </row>
    <row r="3" spans="1:37" ht="16.5" customHeight="1" thickBot="1" x14ac:dyDescent="0.3">
      <c r="B3" s="685" t="s">
        <v>33</v>
      </c>
      <c r="C3" s="686"/>
      <c r="D3" s="686"/>
      <c r="E3" s="686"/>
      <c r="F3" s="28"/>
      <c r="G3" s="28"/>
      <c r="H3" s="28"/>
      <c r="I3" s="28"/>
      <c r="J3" s="28"/>
      <c r="K3" s="32"/>
      <c r="L3" s="30"/>
      <c r="M3" s="27"/>
      <c r="O3" s="25"/>
      <c r="AK3" s="24"/>
    </row>
    <row r="4" spans="1:37" ht="41.25" customHeight="1" x14ac:dyDescent="0.25">
      <c r="A4" s="31"/>
      <c r="B4" s="36" t="s">
        <v>1</v>
      </c>
      <c r="C4" s="37" t="s">
        <v>183</v>
      </c>
      <c r="D4" s="37" t="s">
        <v>184</v>
      </c>
      <c r="E4" s="38" t="s">
        <v>185</v>
      </c>
      <c r="F4" s="28"/>
      <c r="G4" s="28"/>
      <c r="H4" s="28"/>
      <c r="I4" s="28"/>
      <c r="J4" s="28"/>
      <c r="K4" s="32"/>
      <c r="L4" s="30"/>
      <c r="M4" s="27"/>
      <c r="O4" s="25"/>
      <c r="AK4" s="24"/>
    </row>
    <row r="5" spans="1:37" x14ac:dyDescent="0.25">
      <c r="A5" s="31"/>
      <c r="B5" s="39" t="s">
        <v>17</v>
      </c>
      <c r="C5" s="35">
        <v>0</v>
      </c>
      <c r="D5" s="35">
        <v>0</v>
      </c>
      <c r="E5" s="40">
        <v>0</v>
      </c>
      <c r="F5" s="28"/>
      <c r="G5" s="28"/>
      <c r="H5" s="28"/>
      <c r="I5" s="28"/>
      <c r="J5" s="28"/>
      <c r="K5" s="32"/>
      <c r="L5" s="30"/>
      <c r="M5" s="27"/>
      <c r="O5" s="25"/>
      <c r="R5" s="61"/>
      <c r="S5" s="61"/>
      <c r="T5" s="61"/>
      <c r="U5" s="61"/>
      <c r="V5" s="61"/>
      <c r="W5" s="61"/>
      <c r="X5" s="61"/>
      <c r="Y5" s="61"/>
      <c r="Z5" s="61"/>
      <c r="AA5" s="61"/>
      <c r="AB5" s="61"/>
      <c r="AC5" s="61"/>
      <c r="AK5" s="24"/>
    </row>
    <row r="6" spans="1:37" ht="21" thickBot="1" x14ac:dyDescent="0.4">
      <c r="A6" s="31"/>
      <c r="B6" s="39" t="s">
        <v>3</v>
      </c>
      <c r="C6" s="35">
        <v>0</v>
      </c>
      <c r="D6" s="35">
        <v>0</v>
      </c>
      <c r="E6" s="40">
        <v>0</v>
      </c>
      <c r="F6" s="28"/>
      <c r="G6" s="28"/>
      <c r="H6" s="28"/>
      <c r="I6" s="28"/>
      <c r="J6" s="28"/>
      <c r="K6" s="32"/>
      <c r="L6" s="30"/>
      <c r="M6" s="27"/>
      <c r="O6" s="25"/>
      <c r="R6" s="695" t="s">
        <v>186</v>
      </c>
      <c r="S6" s="695"/>
      <c r="T6" s="695"/>
      <c r="U6" s="695"/>
      <c r="V6" s="695"/>
      <c r="W6" s="695"/>
      <c r="X6" s="695"/>
      <c r="Y6" s="695"/>
      <c r="Z6" s="695"/>
      <c r="AA6" s="695"/>
      <c r="AB6" s="695"/>
      <c r="AC6" s="695"/>
      <c r="AK6" s="24"/>
    </row>
    <row r="7" spans="1:37" ht="33.75" thickBot="1" x14ac:dyDescent="0.3">
      <c r="A7" s="31"/>
      <c r="B7" s="39" t="s">
        <v>4</v>
      </c>
      <c r="C7" s="35">
        <v>0</v>
      </c>
      <c r="D7" s="35">
        <v>0</v>
      </c>
      <c r="E7" s="40">
        <v>0</v>
      </c>
      <c r="F7" s="28"/>
      <c r="G7" s="28"/>
      <c r="H7" s="28"/>
      <c r="I7" s="28"/>
      <c r="J7" s="28"/>
      <c r="K7" s="32"/>
      <c r="L7" s="30"/>
      <c r="M7" s="27"/>
      <c r="O7" s="25"/>
      <c r="R7" s="353" t="s">
        <v>67</v>
      </c>
      <c r="S7" s="355" t="s">
        <v>71</v>
      </c>
      <c r="T7" s="354" t="s">
        <v>72</v>
      </c>
      <c r="U7" s="354" t="s">
        <v>190</v>
      </c>
      <c r="V7" s="355" t="s">
        <v>187</v>
      </c>
      <c r="W7" s="355" t="s">
        <v>65</v>
      </c>
      <c r="X7" s="355" t="s">
        <v>192</v>
      </c>
      <c r="Y7" s="362" t="s">
        <v>188</v>
      </c>
      <c r="Z7" s="362" t="s">
        <v>189</v>
      </c>
      <c r="AA7" s="363" t="s">
        <v>65</v>
      </c>
      <c r="AB7" s="363" t="s">
        <v>192</v>
      </c>
      <c r="AC7" s="361" t="s">
        <v>191</v>
      </c>
      <c r="AG7" s="696" t="s">
        <v>62</v>
      </c>
      <c r="AH7" s="696"/>
      <c r="AI7" s="696"/>
      <c r="AK7" s="24"/>
    </row>
    <row r="8" spans="1:37" x14ac:dyDescent="0.25">
      <c r="A8" s="31"/>
      <c r="B8" s="39" t="s">
        <v>5</v>
      </c>
      <c r="C8" s="35">
        <v>0</v>
      </c>
      <c r="D8" s="35">
        <v>0</v>
      </c>
      <c r="E8" s="40">
        <v>0</v>
      </c>
      <c r="F8" s="28"/>
      <c r="G8" s="28"/>
      <c r="H8" s="28"/>
      <c r="I8" s="28"/>
      <c r="J8" s="28"/>
      <c r="K8" s="32"/>
      <c r="L8" s="30"/>
      <c r="M8" s="27"/>
      <c r="O8" s="25"/>
      <c r="R8" s="689" t="s">
        <v>30</v>
      </c>
      <c r="S8" s="384" t="s">
        <v>42</v>
      </c>
      <c r="T8" s="387">
        <f>C17</f>
        <v>0</v>
      </c>
      <c r="U8" s="358"/>
      <c r="V8" s="359">
        <f t="shared" ref="V8:V13" si="0">(T8*U8)</f>
        <v>0</v>
      </c>
      <c r="W8" s="360">
        <v>21</v>
      </c>
      <c r="X8" s="364">
        <f>(V8*W8)/1000000</f>
        <v>0</v>
      </c>
      <c r="Y8" s="365"/>
      <c r="Z8" s="366">
        <f>(T8*U8)</f>
        <v>0</v>
      </c>
      <c r="AA8" s="367">
        <v>310</v>
      </c>
      <c r="AB8" s="365">
        <f>(Z8*AA8)/1000000</f>
        <v>0</v>
      </c>
      <c r="AC8" s="390"/>
      <c r="AG8" s="82" t="s">
        <v>54</v>
      </c>
      <c r="AH8" s="696" t="s">
        <v>36</v>
      </c>
      <c r="AI8" s="696"/>
      <c r="AK8" s="24"/>
    </row>
    <row r="9" spans="1:37" x14ac:dyDescent="0.25">
      <c r="A9" s="31"/>
      <c r="B9" s="39" t="s">
        <v>6</v>
      </c>
      <c r="C9" s="35">
        <v>0</v>
      </c>
      <c r="D9" s="35">
        <v>0</v>
      </c>
      <c r="E9" s="40">
        <v>0</v>
      </c>
      <c r="F9" s="28"/>
      <c r="G9" s="28"/>
      <c r="H9" s="28"/>
      <c r="I9" s="28"/>
      <c r="J9" s="28"/>
      <c r="K9" s="32"/>
      <c r="L9" s="30"/>
      <c r="M9" s="27"/>
      <c r="O9" s="25"/>
      <c r="R9" s="690"/>
      <c r="S9" s="385" t="s">
        <v>43</v>
      </c>
      <c r="T9" s="388">
        <f>D17</f>
        <v>0</v>
      </c>
      <c r="U9" s="99"/>
      <c r="V9" s="96">
        <f t="shared" si="0"/>
        <v>0</v>
      </c>
      <c r="W9" s="97">
        <v>21</v>
      </c>
      <c r="X9" s="193">
        <f>(V9*W9)/1000000</f>
        <v>0</v>
      </c>
      <c r="Y9" s="191"/>
      <c r="Z9" s="190">
        <f>(T9*Y9)</f>
        <v>0</v>
      </c>
      <c r="AA9" s="192">
        <v>310</v>
      </c>
      <c r="AB9" s="191">
        <f t="shared" ref="AB9:AB13" si="1">(Z9*AA9)/1000000</f>
        <v>0</v>
      </c>
      <c r="AC9" s="395">
        <f>SUM(X8:X10,AB8:AB10)</f>
        <v>0</v>
      </c>
      <c r="AG9" s="82"/>
      <c r="AH9" s="83" t="s">
        <v>37</v>
      </c>
      <c r="AI9" s="83" t="s">
        <v>69</v>
      </c>
      <c r="AK9" s="24"/>
    </row>
    <row r="10" spans="1:37" ht="15.75" thickBot="1" x14ac:dyDescent="0.3">
      <c r="A10" s="31"/>
      <c r="B10" s="39" t="s">
        <v>7</v>
      </c>
      <c r="C10" s="35">
        <v>0</v>
      </c>
      <c r="D10" s="35">
        <v>0</v>
      </c>
      <c r="E10" s="40">
        <v>0</v>
      </c>
      <c r="F10" s="28"/>
      <c r="G10" s="28"/>
      <c r="H10" s="28"/>
      <c r="I10" s="28"/>
      <c r="J10" s="28"/>
      <c r="K10" s="32"/>
      <c r="L10" s="30"/>
      <c r="M10" s="27"/>
      <c r="O10" s="25"/>
      <c r="R10" s="691"/>
      <c r="S10" s="386" t="s">
        <v>44</v>
      </c>
      <c r="T10" s="389">
        <f>E17</f>
        <v>0</v>
      </c>
      <c r="U10" s="368"/>
      <c r="V10" s="275">
        <f t="shared" si="0"/>
        <v>0</v>
      </c>
      <c r="W10" s="98">
        <v>21</v>
      </c>
      <c r="X10" s="369">
        <f t="shared" ref="X10:X13" si="2">(V10*W10)/1000000</f>
        <v>0</v>
      </c>
      <c r="Y10" s="370"/>
      <c r="Z10" s="371">
        <f>(T10*U10)</f>
        <v>0</v>
      </c>
      <c r="AA10" s="372">
        <v>310</v>
      </c>
      <c r="AB10" s="370">
        <f t="shared" si="1"/>
        <v>0</v>
      </c>
      <c r="AC10" s="391"/>
      <c r="AG10" s="80" t="s">
        <v>68</v>
      </c>
      <c r="AH10" s="81">
        <v>5.8099999999999999E-2</v>
      </c>
      <c r="AI10" s="81"/>
      <c r="AK10" s="24"/>
    </row>
    <row r="11" spans="1:37" x14ac:dyDescent="0.25">
      <c r="A11" s="31"/>
      <c r="B11" s="39" t="s">
        <v>8</v>
      </c>
      <c r="C11" s="35">
        <v>0</v>
      </c>
      <c r="D11" s="35">
        <v>0</v>
      </c>
      <c r="E11" s="40">
        <v>0</v>
      </c>
      <c r="F11" s="28"/>
      <c r="G11" s="28"/>
      <c r="H11" s="28"/>
      <c r="I11" s="28"/>
      <c r="J11" s="28"/>
      <c r="K11" s="32"/>
      <c r="L11" s="30"/>
      <c r="M11" s="27"/>
      <c r="O11" s="25"/>
      <c r="R11" s="692" t="s">
        <v>31</v>
      </c>
      <c r="S11" s="373" t="s">
        <v>42</v>
      </c>
      <c r="T11" s="374">
        <f>C37</f>
        <v>0</v>
      </c>
      <c r="U11" s="375"/>
      <c r="V11" s="376">
        <f t="shared" si="0"/>
        <v>0</v>
      </c>
      <c r="W11" s="377">
        <v>21</v>
      </c>
      <c r="X11" s="378">
        <f t="shared" si="2"/>
        <v>0</v>
      </c>
      <c r="Y11" s="379"/>
      <c r="Z11" s="380">
        <f>(T11*U11)</f>
        <v>0</v>
      </c>
      <c r="AA11" s="381">
        <v>310</v>
      </c>
      <c r="AB11" s="379">
        <f>(Z11*AA11)/1000000</f>
        <v>0</v>
      </c>
      <c r="AC11" s="392"/>
      <c r="AG11" s="80" t="s">
        <v>43</v>
      </c>
      <c r="AH11" s="81">
        <v>4</v>
      </c>
      <c r="AI11" s="81">
        <v>0.3</v>
      </c>
      <c r="AK11" s="24"/>
    </row>
    <row r="12" spans="1:37" x14ac:dyDescent="0.25">
      <c r="A12" s="31"/>
      <c r="B12" s="39" t="s">
        <v>9</v>
      </c>
      <c r="C12" s="35">
        <v>0</v>
      </c>
      <c r="D12" s="35">
        <v>0</v>
      </c>
      <c r="E12" s="40">
        <v>0</v>
      </c>
      <c r="F12" s="28"/>
      <c r="G12" s="28"/>
      <c r="H12" s="28"/>
      <c r="I12" s="28"/>
      <c r="J12" s="28"/>
      <c r="K12" s="32"/>
      <c r="L12" s="30"/>
      <c r="M12" s="27"/>
      <c r="O12" s="25"/>
      <c r="R12" s="693"/>
      <c r="S12" s="382" t="s">
        <v>43</v>
      </c>
      <c r="T12" s="260">
        <f>D37</f>
        <v>0</v>
      </c>
      <c r="U12" s="100"/>
      <c r="V12" s="254">
        <f t="shared" si="0"/>
        <v>0</v>
      </c>
      <c r="W12" s="255">
        <v>21</v>
      </c>
      <c r="X12" s="256">
        <f t="shared" si="2"/>
        <v>0</v>
      </c>
      <c r="Y12" s="257"/>
      <c r="Z12" s="258">
        <f>(T12*U12)</f>
        <v>0</v>
      </c>
      <c r="AA12" s="259">
        <v>310</v>
      </c>
      <c r="AB12" s="257">
        <f t="shared" si="1"/>
        <v>0</v>
      </c>
      <c r="AC12" s="393">
        <f>SUM(X11:X13,AB11:AB13)</f>
        <v>0</v>
      </c>
      <c r="AG12" s="80" t="s">
        <v>44</v>
      </c>
      <c r="AH12" s="81">
        <v>2</v>
      </c>
      <c r="AI12" s="81"/>
      <c r="AK12" s="24"/>
    </row>
    <row r="13" spans="1:37" ht="15.75" thickBot="1" x14ac:dyDescent="0.3">
      <c r="A13" s="31"/>
      <c r="B13" s="39" t="s">
        <v>10</v>
      </c>
      <c r="C13" s="35">
        <v>0</v>
      </c>
      <c r="D13" s="35">
        <v>0</v>
      </c>
      <c r="E13" s="40">
        <v>0</v>
      </c>
      <c r="F13" s="28"/>
      <c r="G13" s="28"/>
      <c r="H13" s="28"/>
      <c r="I13" s="28"/>
      <c r="J13" s="28"/>
      <c r="K13" s="32"/>
      <c r="L13" s="30"/>
      <c r="M13" s="27"/>
      <c r="O13" s="25"/>
      <c r="R13" s="694"/>
      <c r="S13" s="383" t="s">
        <v>44</v>
      </c>
      <c r="T13" s="262">
        <v>0</v>
      </c>
      <c r="U13" s="101"/>
      <c r="V13" s="348">
        <f t="shared" si="0"/>
        <v>0</v>
      </c>
      <c r="W13" s="201">
        <v>21</v>
      </c>
      <c r="X13" s="349">
        <f t="shared" si="2"/>
        <v>0</v>
      </c>
      <c r="Y13" s="350"/>
      <c r="Z13" s="351">
        <f>(T13*U13)</f>
        <v>0</v>
      </c>
      <c r="AA13" s="352">
        <v>310</v>
      </c>
      <c r="AB13" s="350">
        <f t="shared" si="1"/>
        <v>0</v>
      </c>
      <c r="AC13" s="394"/>
      <c r="AK13" s="24"/>
    </row>
    <row r="14" spans="1:37" x14ac:dyDescent="0.25">
      <c r="A14" s="31"/>
      <c r="B14" s="39" t="s">
        <v>11</v>
      </c>
      <c r="C14" s="35">
        <v>0</v>
      </c>
      <c r="D14" s="35">
        <v>0</v>
      </c>
      <c r="E14" s="40">
        <v>0</v>
      </c>
      <c r="F14" s="28"/>
      <c r="G14" s="28"/>
      <c r="H14" s="28"/>
      <c r="I14" s="28"/>
      <c r="J14" s="28"/>
      <c r="K14" s="32"/>
      <c r="L14" s="30"/>
      <c r="M14" s="27"/>
      <c r="O14" s="25"/>
      <c r="AK14" s="24"/>
    </row>
    <row r="15" spans="1:37" x14ac:dyDescent="0.25">
      <c r="A15" s="31"/>
      <c r="B15" s="39" t="s">
        <v>12</v>
      </c>
      <c r="C15" s="35">
        <v>0</v>
      </c>
      <c r="D15" s="35">
        <v>0</v>
      </c>
      <c r="E15" s="40">
        <v>0</v>
      </c>
      <c r="F15" s="28"/>
      <c r="G15" s="28"/>
      <c r="H15" s="28"/>
      <c r="I15" s="28"/>
      <c r="J15" s="28"/>
      <c r="K15" s="32"/>
      <c r="L15" s="30"/>
      <c r="M15" s="27"/>
      <c r="O15" s="25"/>
      <c r="V15" s="79" t="s">
        <v>66</v>
      </c>
      <c r="AG15" s="688" t="s">
        <v>49</v>
      </c>
      <c r="AH15" s="688"/>
      <c r="AI15" s="688"/>
      <c r="AK15" s="24"/>
    </row>
    <row r="16" spans="1:37" x14ac:dyDescent="0.25">
      <c r="A16" s="31"/>
      <c r="B16" s="39" t="s">
        <v>13</v>
      </c>
      <c r="C16" s="35">
        <v>0</v>
      </c>
      <c r="D16" s="35">
        <v>0</v>
      </c>
      <c r="E16" s="40">
        <v>0</v>
      </c>
      <c r="F16" s="28"/>
      <c r="G16" s="28"/>
      <c r="H16" s="28"/>
      <c r="I16" s="28"/>
      <c r="J16" s="33"/>
      <c r="K16" s="32"/>
      <c r="L16" s="30"/>
      <c r="M16" s="27"/>
      <c r="O16" s="25"/>
      <c r="AG16" s="84" t="s">
        <v>54</v>
      </c>
      <c r="AH16" s="688" t="s">
        <v>36</v>
      </c>
      <c r="AI16" s="688"/>
      <c r="AK16" s="24"/>
    </row>
    <row r="17" spans="1:37" ht="15.75" thickBot="1" x14ac:dyDescent="0.3">
      <c r="A17" s="31"/>
      <c r="B17" s="41" t="s">
        <v>32</v>
      </c>
      <c r="C17" s="42">
        <v>0</v>
      </c>
      <c r="D17" s="42">
        <v>0</v>
      </c>
      <c r="E17" s="43">
        <v>0</v>
      </c>
      <c r="F17" s="28"/>
      <c r="G17" s="28"/>
      <c r="H17" s="28"/>
      <c r="I17" s="28"/>
      <c r="J17" s="33"/>
      <c r="K17" s="32"/>
      <c r="L17" s="30"/>
      <c r="M17" s="27"/>
      <c r="O17" s="25"/>
      <c r="AG17" s="85"/>
      <c r="AH17" s="86" t="s">
        <v>37</v>
      </c>
      <c r="AI17" s="86" t="s">
        <v>69</v>
      </c>
      <c r="AK17" s="24"/>
    </row>
    <row r="18" spans="1:37" x14ac:dyDescent="0.25">
      <c r="A18" s="31"/>
      <c r="B18" s="28"/>
      <c r="C18" s="28"/>
      <c r="D18" s="28"/>
      <c r="E18" s="28"/>
      <c r="F18" s="32"/>
      <c r="G18" s="32"/>
      <c r="H18" s="32"/>
      <c r="I18" s="32"/>
      <c r="J18" s="34"/>
      <c r="K18" s="32"/>
      <c r="L18" s="30"/>
      <c r="M18" s="27"/>
      <c r="O18" s="25"/>
      <c r="AG18" s="85" t="s">
        <v>68</v>
      </c>
      <c r="AH18" s="87">
        <v>5.8099999999999999E-2</v>
      </c>
      <c r="AI18" s="87"/>
      <c r="AK18" s="24"/>
    </row>
    <row r="19" spans="1:37" s="27" customFormat="1" x14ac:dyDescent="0.25">
      <c r="A19" s="32"/>
      <c r="B19" s="28"/>
      <c r="C19" s="28"/>
      <c r="D19" s="28"/>
      <c r="E19" s="28"/>
      <c r="F19" s="28"/>
      <c r="G19" s="28"/>
      <c r="H19" s="669"/>
      <c r="I19" s="669"/>
      <c r="J19" s="33"/>
      <c r="K19" s="32"/>
      <c r="L19" s="30"/>
      <c r="N19" s="29"/>
      <c r="O19" s="25"/>
      <c r="P19" s="29"/>
      <c r="Q19" s="29"/>
      <c r="R19" s="29"/>
      <c r="S19" s="29"/>
      <c r="Y19" s="115"/>
      <c r="Z19" s="115"/>
      <c r="AA19" s="115"/>
      <c r="AB19" s="115"/>
      <c r="AG19" s="85" t="s">
        <v>43</v>
      </c>
      <c r="AH19" s="87">
        <v>4</v>
      </c>
      <c r="AI19" s="87">
        <v>0.3</v>
      </c>
      <c r="AK19" s="24"/>
    </row>
    <row r="20" spans="1:37" s="27" customFormat="1" x14ac:dyDescent="0.25">
      <c r="A20" s="32"/>
      <c r="B20" s="28"/>
      <c r="C20" s="28"/>
      <c r="D20" s="28"/>
      <c r="E20" s="28"/>
      <c r="F20" s="28"/>
      <c r="G20" s="28"/>
      <c r="H20" s="28"/>
      <c r="I20" s="28"/>
      <c r="J20" s="28"/>
      <c r="K20" s="32"/>
      <c r="L20" s="30"/>
      <c r="N20" s="29"/>
      <c r="O20" s="25"/>
      <c r="P20" s="29"/>
      <c r="Q20" s="29"/>
      <c r="R20" s="29"/>
      <c r="S20" s="29"/>
      <c r="Y20" s="115"/>
      <c r="Z20" s="115"/>
      <c r="AA20" s="115"/>
      <c r="AB20" s="115"/>
      <c r="AG20" s="85" t="s">
        <v>44</v>
      </c>
      <c r="AH20" s="87">
        <v>2</v>
      </c>
      <c r="AI20" s="87"/>
      <c r="AK20" s="24"/>
    </row>
    <row r="21" spans="1:37" x14ac:dyDescent="0.25">
      <c r="A21" s="24"/>
      <c r="B21" s="25"/>
      <c r="C21" s="25"/>
      <c r="D21" s="25"/>
      <c r="E21" s="25"/>
      <c r="F21" s="25"/>
      <c r="G21" s="25"/>
      <c r="H21" s="25"/>
      <c r="I21" s="25"/>
      <c r="J21" s="25"/>
      <c r="K21" s="26"/>
      <c r="L21" s="24"/>
      <c r="M21" s="24"/>
      <c r="N21" s="24"/>
      <c r="O21" s="25"/>
      <c r="AK21" s="24"/>
    </row>
    <row r="22" spans="1:37" s="27" customFormat="1" x14ac:dyDescent="0.25">
      <c r="A22" s="29"/>
      <c r="B22" s="29"/>
      <c r="C22" s="29"/>
      <c r="D22" s="29"/>
      <c r="E22" s="29"/>
      <c r="F22" s="28"/>
      <c r="G22" s="28"/>
      <c r="H22" s="28"/>
      <c r="I22" s="28"/>
      <c r="J22" s="28"/>
      <c r="K22" s="32"/>
      <c r="L22" s="30"/>
      <c r="N22" s="29"/>
      <c r="O22" s="25"/>
      <c r="P22" s="29"/>
      <c r="Q22" s="29"/>
      <c r="R22" s="29"/>
      <c r="S22" s="29"/>
      <c r="Y22" s="115"/>
      <c r="Z22" s="115"/>
      <c r="AA22" s="115"/>
      <c r="AB22" s="115"/>
      <c r="AK22" s="24"/>
    </row>
    <row r="23" spans="1:37" s="27" customFormat="1" ht="15.75" thickBot="1" x14ac:dyDescent="0.3">
      <c r="A23" s="29"/>
      <c r="B23" s="687" t="s">
        <v>34</v>
      </c>
      <c r="C23" s="687"/>
      <c r="D23" s="687"/>
      <c r="E23" s="687"/>
      <c r="F23" s="28"/>
      <c r="G23" s="28"/>
      <c r="H23" s="28"/>
      <c r="I23" s="28"/>
      <c r="J23" s="28"/>
      <c r="K23" s="32"/>
      <c r="L23" s="30"/>
      <c r="N23" s="29"/>
      <c r="O23" s="25"/>
      <c r="P23" s="29"/>
      <c r="Q23" s="29"/>
      <c r="R23" s="29"/>
      <c r="S23" s="29"/>
      <c r="Y23" s="115"/>
      <c r="Z23" s="115"/>
      <c r="AA23" s="115"/>
      <c r="AB23" s="115"/>
      <c r="AK23" s="24"/>
    </row>
    <row r="24" spans="1:37" s="27" customFormat="1" ht="30" x14ac:dyDescent="0.25">
      <c r="A24" s="31"/>
      <c r="B24" s="36" t="s">
        <v>1</v>
      </c>
      <c r="C24" s="37" t="s">
        <v>183</v>
      </c>
      <c r="D24" s="37" t="s">
        <v>184</v>
      </c>
      <c r="E24" s="38" t="s">
        <v>185</v>
      </c>
      <c r="F24" s="28"/>
      <c r="G24" s="28"/>
      <c r="H24" s="28"/>
      <c r="I24" s="28"/>
      <c r="J24" s="28"/>
      <c r="K24" s="32"/>
      <c r="L24" s="30"/>
      <c r="N24" s="29"/>
      <c r="O24" s="25"/>
      <c r="P24" s="29"/>
      <c r="Q24" s="29"/>
      <c r="R24" s="29"/>
      <c r="S24" s="29"/>
      <c r="Y24" s="115"/>
      <c r="Z24" s="115"/>
      <c r="AA24" s="115"/>
      <c r="AB24" s="115"/>
      <c r="AK24" s="24"/>
    </row>
    <row r="25" spans="1:37" x14ac:dyDescent="0.25">
      <c r="A25" s="31"/>
      <c r="B25" s="39" t="s">
        <v>17</v>
      </c>
      <c r="C25" s="44"/>
      <c r="D25" s="44"/>
      <c r="E25" s="45"/>
      <c r="F25" s="28"/>
      <c r="G25" s="28"/>
      <c r="H25" s="28"/>
      <c r="I25" s="28"/>
      <c r="J25" s="28"/>
      <c r="K25" s="32"/>
      <c r="L25" s="30"/>
      <c r="M25" s="27"/>
      <c r="O25" s="25"/>
      <c r="AK25" s="24"/>
    </row>
    <row r="26" spans="1:37" x14ac:dyDescent="0.25">
      <c r="A26" s="31"/>
      <c r="B26" s="39" t="s">
        <v>3</v>
      </c>
      <c r="C26" s="44"/>
      <c r="D26" s="44"/>
      <c r="E26" s="45"/>
      <c r="F26" s="28"/>
      <c r="G26" s="28"/>
      <c r="H26" s="28"/>
      <c r="I26" s="28"/>
      <c r="J26" s="28"/>
      <c r="K26" s="32"/>
      <c r="L26" s="30"/>
      <c r="M26" s="27"/>
      <c r="O26" s="25"/>
      <c r="AK26" s="24"/>
    </row>
    <row r="27" spans="1:37" x14ac:dyDescent="0.25">
      <c r="A27" s="31"/>
      <c r="B27" s="39" t="s">
        <v>4</v>
      </c>
      <c r="C27" s="44"/>
      <c r="D27" s="44"/>
      <c r="E27" s="45"/>
      <c r="F27" s="28"/>
      <c r="G27" s="28"/>
      <c r="H27" s="28"/>
      <c r="I27" s="28"/>
      <c r="J27" s="28"/>
      <c r="K27" s="32"/>
      <c r="L27" s="30"/>
      <c r="M27" s="27"/>
      <c r="O27" s="25"/>
      <c r="AK27" s="24"/>
    </row>
    <row r="28" spans="1:37" x14ac:dyDescent="0.25">
      <c r="A28" s="31"/>
      <c r="B28" s="39" t="s">
        <v>5</v>
      </c>
      <c r="C28" s="44"/>
      <c r="D28" s="44"/>
      <c r="E28" s="45"/>
      <c r="F28" s="28"/>
      <c r="G28" s="28"/>
      <c r="H28" s="28"/>
      <c r="I28" s="28"/>
      <c r="J28" s="28"/>
      <c r="K28" s="32"/>
      <c r="L28" s="30"/>
      <c r="M28" s="27"/>
      <c r="O28" s="25"/>
      <c r="AK28" s="24"/>
    </row>
    <row r="29" spans="1:37" x14ac:dyDescent="0.25">
      <c r="A29" s="31"/>
      <c r="B29" s="39" t="s">
        <v>6</v>
      </c>
      <c r="C29" s="44"/>
      <c r="D29" s="44"/>
      <c r="E29" s="45"/>
      <c r="F29" s="28"/>
      <c r="G29" s="28"/>
      <c r="H29" s="28"/>
      <c r="I29" s="28"/>
      <c r="J29" s="28"/>
      <c r="K29" s="32"/>
      <c r="L29" s="30"/>
      <c r="M29" s="27"/>
      <c r="O29" s="25"/>
      <c r="R29" s="63"/>
      <c r="S29" s="63"/>
      <c r="AK29" s="24"/>
    </row>
    <row r="30" spans="1:37" x14ac:dyDescent="0.25">
      <c r="A30" s="31"/>
      <c r="B30" s="39" t="s">
        <v>7</v>
      </c>
      <c r="C30" s="44"/>
      <c r="D30" s="44"/>
      <c r="E30" s="45"/>
      <c r="F30" s="28"/>
      <c r="G30" s="28"/>
      <c r="H30" s="28"/>
      <c r="I30" s="28"/>
      <c r="J30" s="28"/>
      <c r="K30" s="32"/>
      <c r="L30" s="30"/>
      <c r="M30" s="27"/>
      <c r="O30" s="25"/>
      <c r="R30" s="63"/>
      <c r="S30" s="63"/>
      <c r="AK30" s="24"/>
    </row>
    <row r="31" spans="1:37" x14ac:dyDescent="0.25">
      <c r="A31" s="31"/>
      <c r="B31" s="39" t="s">
        <v>8</v>
      </c>
      <c r="C31" s="44"/>
      <c r="D31" s="44"/>
      <c r="E31" s="45"/>
      <c r="F31" s="28"/>
      <c r="G31" s="28"/>
      <c r="H31" s="28"/>
      <c r="I31" s="28"/>
      <c r="J31" s="28"/>
      <c r="K31" s="32"/>
      <c r="L31" s="30"/>
      <c r="M31" s="27"/>
      <c r="O31" s="25"/>
      <c r="R31" s="63"/>
      <c r="S31" s="63"/>
      <c r="AK31" s="24"/>
    </row>
    <row r="32" spans="1:37" x14ac:dyDescent="0.25">
      <c r="A32" s="31"/>
      <c r="B32" s="39" t="s">
        <v>9</v>
      </c>
      <c r="C32" s="44"/>
      <c r="D32" s="44"/>
      <c r="E32" s="45"/>
      <c r="F32" s="28"/>
      <c r="G32" s="28"/>
      <c r="H32" s="28"/>
      <c r="I32" s="28"/>
      <c r="J32" s="28"/>
      <c r="K32" s="32"/>
      <c r="L32" s="30"/>
      <c r="M32" s="27"/>
      <c r="O32" s="25"/>
      <c r="R32" s="63"/>
      <c r="S32" s="63"/>
      <c r="AK32" s="24"/>
    </row>
    <row r="33" spans="1:37" x14ac:dyDescent="0.25">
      <c r="A33" s="31"/>
      <c r="B33" s="39" t="s">
        <v>10</v>
      </c>
      <c r="C33" s="44"/>
      <c r="D33" s="44"/>
      <c r="E33" s="45"/>
      <c r="F33" s="28"/>
      <c r="G33" s="28"/>
      <c r="H33" s="28"/>
      <c r="I33" s="28"/>
      <c r="J33" s="28"/>
      <c r="K33" s="32"/>
      <c r="L33" s="30"/>
      <c r="M33" s="27"/>
      <c r="O33" s="25"/>
      <c r="R33" s="63"/>
      <c r="S33" s="63"/>
      <c r="T33" s="62"/>
      <c r="U33" s="62"/>
      <c r="AK33" s="24"/>
    </row>
    <row r="34" spans="1:37" x14ac:dyDescent="0.25">
      <c r="A34" s="31"/>
      <c r="B34" s="39" t="s">
        <v>11</v>
      </c>
      <c r="C34" s="44"/>
      <c r="D34" s="44"/>
      <c r="E34" s="45"/>
      <c r="F34" s="28"/>
      <c r="G34" s="28"/>
      <c r="H34" s="28"/>
      <c r="I34" s="28"/>
      <c r="J34" s="33"/>
      <c r="K34" s="32"/>
      <c r="L34" s="30"/>
      <c r="M34" s="27"/>
      <c r="O34" s="25"/>
      <c r="R34" s="63"/>
      <c r="S34" s="63"/>
      <c r="T34" s="62"/>
      <c r="U34" s="62"/>
      <c r="AK34" s="24"/>
    </row>
    <row r="35" spans="1:37" x14ac:dyDescent="0.25">
      <c r="A35" s="31"/>
      <c r="B35" s="39" t="s">
        <v>12</v>
      </c>
      <c r="C35" s="44"/>
      <c r="D35" s="44"/>
      <c r="E35" s="45"/>
      <c r="F35" s="28"/>
      <c r="G35" s="28"/>
      <c r="H35" s="28"/>
      <c r="I35" s="28"/>
      <c r="J35" s="33"/>
      <c r="K35" s="32"/>
      <c r="L35" s="30"/>
      <c r="M35" s="27"/>
      <c r="O35" s="25"/>
      <c r="R35" s="63"/>
      <c r="S35" s="63"/>
      <c r="T35" s="62"/>
      <c r="U35" s="62"/>
      <c r="AK35" s="24"/>
    </row>
    <row r="36" spans="1:37" x14ac:dyDescent="0.25">
      <c r="A36" s="31"/>
      <c r="B36" s="39" t="s">
        <v>13</v>
      </c>
      <c r="C36" s="44"/>
      <c r="D36" s="44"/>
      <c r="E36" s="45"/>
      <c r="F36" s="32"/>
      <c r="G36" s="32"/>
      <c r="H36" s="32"/>
      <c r="I36" s="32"/>
      <c r="J36" s="34"/>
      <c r="K36" s="32"/>
      <c r="L36" s="30"/>
      <c r="M36" s="27"/>
      <c r="O36" s="25"/>
      <c r="AK36" s="24"/>
    </row>
    <row r="37" spans="1:37" ht="15.75" thickBot="1" x14ac:dyDescent="0.3">
      <c r="A37" s="31"/>
      <c r="B37" s="41" t="s">
        <v>32</v>
      </c>
      <c r="C37" s="46">
        <v>0</v>
      </c>
      <c r="D37" s="46">
        <v>0</v>
      </c>
      <c r="E37" s="47">
        <f>T13</f>
        <v>0</v>
      </c>
      <c r="F37" s="28"/>
      <c r="G37" s="28"/>
      <c r="H37" s="669"/>
      <c r="I37" s="669"/>
      <c r="J37" s="33"/>
      <c r="K37" s="32"/>
      <c r="L37" s="30"/>
      <c r="M37" s="27"/>
      <c r="O37" s="25"/>
      <c r="AK37" s="24"/>
    </row>
    <row r="38" spans="1:37" x14ac:dyDescent="0.25">
      <c r="F38" s="28"/>
      <c r="G38" s="28"/>
      <c r="H38" s="28"/>
      <c r="I38" s="28"/>
      <c r="J38" s="28"/>
      <c r="K38" s="32"/>
      <c r="L38" s="30"/>
      <c r="M38" s="27"/>
      <c r="O38" s="25"/>
      <c r="AK38" s="24"/>
    </row>
    <row r="39" spans="1:37" x14ac:dyDescent="0.25">
      <c r="A39" s="27"/>
      <c r="B39" s="27"/>
      <c r="C39" s="27"/>
      <c r="D39" s="27"/>
      <c r="E39" s="27"/>
      <c r="F39" s="27"/>
      <c r="G39" s="27"/>
      <c r="H39" s="27"/>
      <c r="I39" s="27"/>
      <c r="J39" s="27"/>
      <c r="K39" s="27"/>
      <c r="L39" s="27"/>
      <c r="M39" s="27"/>
      <c r="N39" s="27"/>
      <c r="O39" s="24"/>
      <c r="P39" s="27"/>
      <c r="Q39" s="27"/>
      <c r="R39" s="27"/>
      <c r="S39" s="27"/>
      <c r="T39" s="27"/>
      <c r="U39" s="27"/>
      <c r="AK39" s="24"/>
    </row>
    <row r="40" spans="1:37" x14ac:dyDescent="0.25">
      <c r="A40" s="24"/>
      <c r="B40" s="25"/>
      <c r="C40" s="25"/>
      <c r="D40" s="25"/>
      <c r="E40" s="25"/>
      <c r="F40" s="25"/>
      <c r="G40" s="25"/>
      <c r="H40" s="25"/>
      <c r="I40" s="25"/>
      <c r="J40" s="25"/>
      <c r="K40" s="26"/>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row>
    <row r="41" spans="1:37" x14ac:dyDescent="0.25">
      <c r="A41" s="27"/>
      <c r="B41" s="27"/>
      <c r="C41" s="27"/>
      <c r="D41" s="27"/>
      <c r="E41" s="27"/>
      <c r="F41" s="27"/>
      <c r="G41" s="27"/>
      <c r="H41" s="27"/>
      <c r="I41" s="27"/>
      <c r="J41" s="27"/>
      <c r="K41" s="27"/>
      <c r="L41" s="27"/>
      <c r="M41" s="27"/>
      <c r="N41" s="27"/>
      <c r="O41" s="27"/>
      <c r="P41" s="27"/>
      <c r="Q41" s="27"/>
      <c r="R41" s="27"/>
      <c r="S41" s="27"/>
      <c r="T41" s="27"/>
      <c r="U41" s="27"/>
    </row>
    <row r="42" spans="1:37" x14ac:dyDescent="0.25">
      <c r="A42" s="27"/>
      <c r="B42" s="27"/>
      <c r="C42" s="27"/>
      <c r="D42" s="27"/>
      <c r="E42" s="27"/>
      <c r="F42" s="27"/>
      <c r="G42" s="27"/>
      <c r="H42" s="27"/>
      <c r="I42" s="27"/>
      <c r="J42" s="27"/>
      <c r="K42" s="27"/>
      <c r="L42" s="27"/>
      <c r="M42" s="27"/>
      <c r="N42" s="27"/>
      <c r="O42" s="27"/>
      <c r="P42" s="27"/>
      <c r="Q42" s="27"/>
      <c r="R42" s="27"/>
      <c r="S42" s="27"/>
      <c r="T42" s="27"/>
      <c r="U42" s="27"/>
    </row>
    <row r="43" spans="1:37" x14ac:dyDescent="0.25">
      <c r="A43" s="27"/>
      <c r="B43" s="27"/>
      <c r="C43" s="27"/>
      <c r="D43" s="27"/>
      <c r="E43" s="27"/>
      <c r="F43" s="27"/>
      <c r="G43" s="27"/>
      <c r="H43" s="27"/>
      <c r="I43" s="27"/>
      <c r="J43" s="27"/>
      <c r="K43" s="27"/>
      <c r="L43" s="27"/>
      <c r="M43" s="27"/>
      <c r="N43" s="27"/>
      <c r="O43" s="27"/>
      <c r="P43" s="27"/>
      <c r="Q43" s="27"/>
      <c r="R43" s="27"/>
      <c r="S43" s="27"/>
      <c r="T43" s="27"/>
      <c r="U43" s="27"/>
    </row>
    <row r="44" spans="1:37" x14ac:dyDescent="0.25">
      <c r="A44" s="27"/>
      <c r="B44" s="27"/>
      <c r="C44" s="27"/>
      <c r="D44" s="27"/>
      <c r="E44" s="27"/>
      <c r="F44" s="27"/>
      <c r="G44" s="27"/>
      <c r="H44" s="27"/>
      <c r="I44" s="27"/>
      <c r="J44" s="27"/>
      <c r="K44" s="27"/>
      <c r="L44" s="27"/>
      <c r="M44" s="27"/>
      <c r="N44" s="27"/>
      <c r="O44" s="27"/>
      <c r="P44" s="27"/>
      <c r="Q44" s="27"/>
      <c r="R44" s="27"/>
      <c r="S44" s="27"/>
      <c r="T44" s="27"/>
      <c r="U44" s="27"/>
    </row>
    <row r="45" spans="1:37" x14ac:dyDescent="0.25">
      <c r="A45" s="27"/>
      <c r="B45" s="27"/>
      <c r="C45" s="27"/>
      <c r="D45" s="27"/>
      <c r="E45" s="27"/>
      <c r="F45" s="27"/>
      <c r="G45" s="27"/>
      <c r="H45" s="27"/>
      <c r="I45" s="27"/>
      <c r="J45" s="27"/>
      <c r="K45" s="27"/>
      <c r="L45" s="27"/>
      <c r="M45" s="27"/>
      <c r="N45" s="27"/>
      <c r="O45" s="27"/>
      <c r="P45" s="27"/>
      <c r="Q45" s="27"/>
      <c r="R45" s="27"/>
      <c r="S45" s="27"/>
      <c r="T45" s="27"/>
      <c r="U45" s="27"/>
    </row>
    <row r="46" spans="1:37" x14ac:dyDescent="0.25">
      <c r="A46" s="27"/>
      <c r="B46" s="27"/>
      <c r="C46" s="27"/>
      <c r="D46" s="27"/>
      <c r="E46" s="27"/>
      <c r="F46" s="27"/>
      <c r="G46" s="27"/>
      <c r="H46" s="27"/>
      <c r="I46" s="27"/>
      <c r="J46" s="27"/>
      <c r="K46" s="27"/>
      <c r="L46" s="27"/>
      <c r="M46" s="27"/>
      <c r="N46" s="27"/>
      <c r="O46" s="27"/>
      <c r="P46" s="27"/>
      <c r="Q46" s="27"/>
      <c r="R46" s="27"/>
      <c r="S46" s="27"/>
      <c r="T46" s="27"/>
      <c r="U46" s="27"/>
    </row>
    <row r="47" spans="1:37" x14ac:dyDescent="0.25">
      <c r="A47" s="27"/>
      <c r="B47" s="27"/>
      <c r="C47" s="27"/>
      <c r="D47" s="27"/>
      <c r="E47" s="27"/>
      <c r="F47" s="27"/>
      <c r="G47" s="27"/>
      <c r="H47" s="27"/>
      <c r="I47" s="27"/>
      <c r="J47" s="27"/>
      <c r="K47" s="27"/>
      <c r="L47" s="27"/>
      <c r="M47" s="27"/>
      <c r="N47" s="27"/>
      <c r="O47" s="27"/>
      <c r="P47" s="27"/>
      <c r="Q47" s="27"/>
      <c r="R47" s="27"/>
      <c r="S47" s="27"/>
      <c r="T47" s="27"/>
      <c r="U47" s="27"/>
    </row>
    <row r="48" spans="1:37" x14ac:dyDescent="0.25">
      <c r="A48" s="27"/>
      <c r="B48" s="27"/>
      <c r="C48" s="27"/>
      <c r="D48" s="27"/>
      <c r="E48" s="27"/>
      <c r="F48" s="27"/>
      <c r="G48" s="27"/>
      <c r="H48" s="27"/>
      <c r="I48" s="27"/>
      <c r="J48" s="27"/>
      <c r="K48" s="27"/>
      <c r="L48" s="27"/>
      <c r="M48" s="27"/>
      <c r="N48" s="27"/>
      <c r="O48" s="27"/>
      <c r="P48" s="27"/>
      <c r="Q48" s="27"/>
      <c r="R48" s="27"/>
      <c r="S48" s="27"/>
      <c r="T48" s="27"/>
      <c r="U48" s="27"/>
    </row>
    <row r="49" spans="1:21" x14ac:dyDescent="0.25">
      <c r="A49" s="27"/>
      <c r="B49" s="27"/>
      <c r="C49" s="27"/>
      <c r="D49" s="27"/>
      <c r="E49" s="27"/>
      <c r="F49" s="27"/>
      <c r="G49" s="27"/>
      <c r="H49" s="27"/>
      <c r="I49" s="27"/>
      <c r="J49" s="27"/>
      <c r="K49" s="27"/>
      <c r="L49" s="27"/>
      <c r="M49" s="27"/>
      <c r="N49" s="27"/>
      <c r="O49" s="27"/>
      <c r="P49" s="27"/>
      <c r="Q49" s="27"/>
      <c r="R49" s="27"/>
      <c r="S49" s="27"/>
      <c r="T49" s="27"/>
      <c r="U49" s="27"/>
    </row>
    <row r="50" spans="1:21" x14ac:dyDescent="0.25">
      <c r="A50" s="27"/>
      <c r="B50" s="27"/>
      <c r="C50" s="27"/>
      <c r="D50" s="27"/>
      <c r="E50" s="27"/>
      <c r="F50" s="27"/>
      <c r="G50" s="27"/>
      <c r="H50" s="27"/>
      <c r="I50" s="27"/>
      <c r="J50" s="27"/>
      <c r="K50" s="27"/>
      <c r="L50" s="27"/>
      <c r="M50" s="27"/>
      <c r="N50" s="27"/>
      <c r="O50" s="27"/>
      <c r="P50" s="27"/>
      <c r="Q50" s="27"/>
      <c r="R50" s="27"/>
      <c r="S50" s="27"/>
      <c r="T50" s="27"/>
      <c r="U50" s="27"/>
    </row>
    <row r="51" spans="1:21" x14ac:dyDescent="0.25">
      <c r="A51" s="27"/>
      <c r="B51" s="27"/>
      <c r="C51" s="27"/>
      <c r="D51" s="27"/>
      <c r="E51" s="27"/>
      <c r="F51" s="27"/>
      <c r="G51" s="27"/>
      <c r="H51" s="27"/>
      <c r="I51" s="27"/>
      <c r="J51" s="27"/>
      <c r="K51" s="27"/>
      <c r="L51" s="27"/>
      <c r="M51" s="27"/>
      <c r="N51" s="27"/>
      <c r="O51" s="27"/>
      <c r="P51" s="27"/>
      <c r="Q51" s="27"/>
      <c r="R51" s="27"/>
      <c r="S51" s="27"/>
      <c r="T51" s="27"/>
      <c r="U51" s="27"/>
    </row>
    <row r="52" spans="1:21" x14ac:dyDescent="0.25">
      <c r="A52" s="27"/>
      <c r="B52" s="27"/>
      <c r="C52" s="27"/>
      <c r="D52" s="27"/>
      <c r="E52" s="27"/>
      <c r="F52" s="27"/>
      <c r="G52" s="27"/>
      <c r="H52" s="27"/>
      <c r="I52" s="27"/>
      <c r="J52" s="27"/>
      <c r="K52" s="27"/>
      <c r="L52" s="27"/>
      <c r="M52" s="27"/>
      <c r="N52" s="27"/>
      <c r="O52" s="27"/>
      <c r="P52" s="27"/>
      <c r="Q52" s="27"/>
      <c r="R52" s="27"/>
      <c r="S52" s="27"/>
      <c r="T52" s="27"/>
      <c r="U52" s="27"/>
    </row>
    <row r="53" spans="1:21" x14ac:dyDescent="0.25">
      <c r="A53" s="27"/>
      <c r="B53" s="27"/>
      <c r="C53" s="27"/>
      <c r="D53" s="27"/>
      <c r="E53" s="27"/>
      <c r="F53" s="27"/>
      <c r="G53" s="27"/>
      <c r="H53" s="27"/>
      <c r="I53" s="27"/>
      <c r="J53" s="27"/>
      <c r="K53" s="27"/>
      <c r="L53" s="27"/>
      <c r="M53" s="27"/>
      <c r="N53" s="27"/>
      <c r="O53" s="27"/>
      <c r="P53" s="27"/>
      <c r="Q53" s="27"/>
      <c r="R53" s="27"/>
      <c r="S53" s="27"/>
      <c r="T53" s="27"/>
      <c r="U53" s="27"/>
    </row>
    <row r="54" spans="1:21" x14ac:dyDescent="0.25">
      <c r="A54" s="27"/>
      <c r="B54" s="27"/>
      <c r="C54" s="27"/>
      <c r="D54" s="27"/>
      <c r="E54" s="27"/>
      <c r="F54" s="27"/>
      <c r="G54" s="27"/>
      <c r="H54" s="27"/>
      <c r="I54" s="27"/>
      <c r="J54" s="27"/>
      <c r="K54" s="27"/>
      <c r="L54" s="27"/>
      <c r="M54" s="27"/>
      <c r="N54" s="27"/>
      <c r="O54" s="27"/>
      <c r="P54" s="27"/>
      <c r="Q54" s="27"/>
      <c r="R54" s="27"/>
      <c r="S54" s="27"/>
      <c r="T54" s="27"/>
      <c r="U54" s="27"/>
    </row>
    <row r="55" spans="1:21" x14ac:dyDescent="0.25">
      <c r="A55" s="27"/>
      <c r="B55" s="27"/>
      <c r="C55" s="27"/>
      <c r="D55" s="27"/>
      <c r="E55" s="27"/>
      <c r="F55" s="27"/>
      <c r="G55" s="27"/>
      <c r="H55" s="27"/>
      <c r="I55" s="27"/>
      <c r="J55" s="27"/>
      <c r="K55" s="27"/>
      <c r="L55" s="27"/>
      <c r="M55" s="27"/>
      <c r="N55" s="27"/>
      <c r="O55" s="27"/>
      <c r="P55" s="27"/>
      <c r="Q55" s="27"/>
      <c r="R55" s="27"/>
      <c r="S55" s="27"/>
      <c r="T55" s="27"/>
      <c r="U55" s="27"/>
    </row>
    <row r="56" spans="1:21" x14ac:dyDescent="0.25">
      <c r="A56" s="27"/>
      <c r="B56" s="27"/>
      <c r="C56" s="27"/>
      <c r="D56" s="27"/>
      <c r="E56" s="27"/>
      <c r="F56" s="27"/>
      <c r="G56" s="27"/>
      <c r="H56" s="27"/>
      <c r="I56" s="27"/>
      <c r="J56" s="27"/>
      <c r="K56" s="27"/>
      <c r="L56" s="27"/>
      <c r="M56" s="27"/>
      <c r="N56" s="27"/>
      <c r="O56" s="27"/>
      <c r="P56" s="27"/>
      <c r="Q56" s="27"/>
      <c r="R56" s="27"/>
      <c r="S56" s="27"/>
      <c r="T56" s="27"/>
      <c r="U56" s="27"/>
    </row>
    <row r="57" spans="1:21" x14ac:dyDescent="0.25">
      <c r="A57" s="27"/>
      <c r="B57" s="27"/>
      <c r="C57" s="27"/>
      <c r="D57" s="27"/>
      <c r="E57" s="27"/>
      <c r="F57" s="27"/>
      <c r="G57" s="27"/>
      <c r="H57" s="27"/>
      <c r="I57" s="27"/>
      <c r="J57" s="27"/>
      <c r="K57" s="27"/>
      <c r="L57" s="27"/>
      <c r="M57" s="27"/>
      <c r="N57" s="27"/>
      <c r="O57" s="27"/>
      <c r="P57" s="27"/>
      <c r="Q57" s="27"/>
      <c r="R57" s="27"/>
      <c r="S57" s="27"/>
      <c r="T57" s="27"/>
      <c r="U57" s="27"/>
    </row>
    <row r="58" spans="1:21" x14ac:dyDescent="0.25">
      <c r="A58" s="27"/>
      <c r="B58" s="27"/>
      <c r="C58" s="27"/>
      <c r="D58" s="27"/>
      <c r="E58" s="27"/>
      <c r="F58" s="27"/>
      <c r="G58" s="27"/>
      <c r="H58" s="27"/>
      <c r="I58" s="27"/>
      <c r="J58" s="27"/>
      <c r="K58" s="27"/>
      <c r="L58" s="27"/>
      <c r="M58" s="27"/>
      <c r="N58" s="27"/>
      <c r="O58" s="27"/>
      <c r="P58" s="27"/>
      <c r="Q58" s="27"/>
      <c r="R58" s="27"/>
      <c r="S58" s="27"/>
      <c r="T58" s="27"/>
      <c r="U58" s="27"/>
    </row>
    <row r="59" spans="1:21" x14ac:dyDescent="0.25">
      <c r="A59" s="27"/>
      <c r="B59" s="27"/>
      <c r="C59" s="27"/>
      <c r="D59" s="27"/>
      <c r="E59" s="27"/>
      <c r="F59" s="27"/>
      <c r="G59" s="27"/>
      <c r="H59" s="27"/>
      <c r="I59" s="27"/>
      <c r="J59" s="27"/>
      <c r="K59" s="27"/>
      <c r="L59" s="27"/>
      <c r="M59" s="27"/>
      <c r="N59" s="27"/>
      <c r="O59" s="27"/>
      <c r="P59" s="27"/>
      <c r="Q59" s="27"/>
      <c r="R59" s="27"/>
      <c r="S59" s="27"/>
      <c r="T59" s="27"/>
      <c r="U59" s="27"/>
    </row>
    <row r="60" spans="1:21" x14ac:dyDescent="0.25">
      <c r="A60" s="27"/>
      <c r="B60" s="27"/>
      <c r="C60" s="27"/>
      <c r="D60" s="27"/>
      <c r="E60" s="27"/>
      <c r="F60" s="27"/>
      <c r="G60" s="27"/>
      <c r="H60" s="27"/>
      <c r="I60" s="27"/>
      <c r="J60" s="27"/>
      <c r="K60" s="27"/>
      <c r="L60" s="27"/>
      <c r="M60" s="27"/>
      <c r="N60" s="27"/>
      <c r="O60" s="27"/>
      <c r="P60" s="27"/>
      <c r="Q60" s="27"/>
      <c r="R60" s="27"/>
      <c r="S60" s="27"/>
      <c r="T60" s="27"/>
      <c r="U60" s="27"/>
    </row>
    <row r="61" spans="1:21" x14ac:dyDescent="0.25">
      <c r="A61" s="27"/>
      <c r="B61" s="27"/>
      <c r="C61" s="27"/>
      <c r="D61" s="27"/>
      <c r="E61" s="27"/>
      <c r="F61" s="27"/>
      <c r="G61" s="27"/>
      <c r="H61" s="27"/>
      <c r="I61" s="27"/>
      <c r="J61" s="27"/>
      <c r="K61" s="27"/>
      <c r="L61" s="27"/>
      <c r="M61" s="27"/>
      <c r="N61" s="27"/>
      <c r="O61" s="27"/>
      <c r="P61" s="27"/>
      <c r="Q61" s="27"/>
      <c r="R61" s="27"/>
      <c r="S61" s="27"/>
      <c r="T61" s="27"/>
      <c r="U61" s="27"/>
    </row>
    <row r="62" spans="1:21" x14ac:dyDescent="0.25">
      <c r="A62" s="27"/>
      <c r="B62" s="27"/>
      <c r="C62" s="27"/>
      <c r="D62" s="27"/>
      <c r="E62" s="27"/>
      <c r="F62" s="27"/>
      <c r="G62" s="27"/>
      <c r="H62" s="27"/>
      <c r="I62" s="27"/>
      <c r="J62" s="27"/>
      <c r="K62" s="27"/>
      <c r="L62" s="27"/>
      <c r="M62" s="27"/>
      <c r="N62" s="27"/>
      <c r="O62" s="27"/>
      <c r="P62" s="27"/>
      <c r="Q62" s="27"/>
      <c r="R62" s="27"/>
      <c r="S62" s="27"/>
      <c r="T62" s="27"/>
      <c r="U62" s="27"/>
    </row>
    <row r="63" spans="1:21" x14ac:dyDescent="0.25">
      <c r="A63" s="27"/>
      <c r="B63" s="27"/>
      <c r="C63" s="27"/>
      <c r="D63" s="27"/>
      <c r="E63" s="27"/>
      <c r="F63" s="27"/>
      <c r="G63" s="27"/>
      <c r="H63" s="27"/>
      <c r="I63" s="27"/>
      <c r="J63" s="27"/>
      <c r="K63" s="27"/>
      <c r="L63" s="27"/>
      <c r="M63" s="27"/>
      <c r="N63" s="27"/>
      <c r="O63" s="27"/>
      <c r="P63" s="27"/>
      <c r="Q63" s="27"/>
      <c r="R63" s="27"/>
      <c r="S63" s="27"/>
      <c r="T63" s="27"/>
      <c r="U63" s="27"/>
    </row>
    <row r="64" spans="1:21" x14ac:dyDescent="0.25">
      <c r="A64" s="27"/>
      <c r="B64" s="27"/>
      <c r="C64" s="27"/>
      <c r="D64" s="27"/>
      <c r="E64" s="27"/>
      <c r="F64" s="27"/>
      <c r="G64" s="27"/>
      <c r="H64" s="27"/>
      <c r="I64" s="27"/>
      <c r="J64" s="27"/>
      <c r="K64" s="27"/>
      <c r="L64" s="27"/>
      <c r="M64" s="27"/>
      <c r="N64" s="27"/>
      <c r="O64" s="27"/>
      <c r="P64" s="27"/>
      <c r="Q64" s="27"/>
      <c r="R64" s="27"/>
      <c r="S64" s="27"/>
      <c r="T64" s="27"/>
      <c r="U64" s="27"/>
    </row>
    <row r="65" spans="1:21" x14ac:dyDescent="0.25">
      <c r="A65" s="27"/>
      <c r="B65" s="27"/>
      <c r="C65" s="27"/>
      <c r="D65" s="27"/>
      <c r="E65" s="27"/>
      <c r="F65" s="27"/>
      <c r="G65" s="27"/>
      <c r="H65" s="27"/>
      <c r="I65" s="27"/>
      <c r="J65" s="27"/>
      <c r="K65" s="27"/>
      <c r="L65" s="27"/>
      <c r="M65" s="27"/>
      <c r="N65" s="27"/>
      <c r="O65" s="27"/>
      <c r="P65" s="27"/>
      <c r="Q65" s="27"/>
      <c r="R65" s="27"/>
      <c r="S65" s="27"/>
      <c r="T65" s="27"/>
      <c r="U65" s="27"/>
    </row>
    <row r="66" spans="1:21" x14ac:dyDescent="0.25">
      <c r="A66" s="27"/>
      <c r="B66" s="27"/>
      <c r="C66" s="27"/>
      <c r="D66" s="27"/>
      <c r="E66" s="27"/>
      <c r="F66" s="27"/>
      <c r="G66" s="27"/>
      <c r="H66" s="27"/>
      <c r="I66" s="27"/>
      <c r="J66" s="27"/>
      <c r="K66" s="27"/>
      <c r="L66" s="27"/>
      <c r="M66" s="27"/>
      <c r="N66" s="27"/>
      <c r="O66" s="27"/>
      <c r="P66" s="27"/>
      <c r="Q66" s="27"/>
      <c r="R66" s="27"/>
      <c r="S66" s="27"/>
      <c r="T66" s="27"/>
      <c r="U66" s="27"/>
    </row>
    <row r="67" spans="1:21" x14ac:dyDescent="0.25">
      <c r="A67" s="27"/>
      <c r="B67" s="27"/>
      <c r="C67" s="27"/>
      <c r="D67" s="27"/>
      <c r="E67" s="27"/>
      <c r="F67" s="27"/>
      <c r="G67" s="27"/>
      <c r="H67" s="27"/>
      <c r="I67" s="27"/>
      <c r="J67" s="27"/>
      <c r="K67" s="27"/>
      <c r="L67" s="27"/>
      <c r="M67" s="27"/>
      <c r="N67" s="27"/>
      <c r="O67" s="27"/>
      <c r="P67" s="27"/>
      <c r="Q67" s="27"/>
      <c r="R67" s="27"/>
      <c r="S67" s="27"/>
      <c r="T67" s="27"/>
      <c r="U67" s="27"/>
    </row>
    <row r="68" spans="1:21" x14ac:dyDescent="0.25">
      <c r="A68" s="27"/>
      <c r="B68" s="27"/>
      <c r="C68" s="27"/>
      <c r="D68" s="27"/>
      <c r="E68" s="27"/>
      <c r="F68" s="27"/>
      <c r="G68" s="27"/>
      <c r="H68" s="27"/>
      <c r="I68" s="27"/>
      <c r="J68" s="27"/>
      <c r="K68" s="27"/>
      <c r="L68" s="27"/>
      <c r="M68" s="27"/>
      <c r="N68" s="27"/>
      <c r="O68" s="27"/>
      <c r="P68" s="27"/>
      <c r="Q68" s="27"/>
      <c r="R68" s="27"/>
      <c r="S68" s="27"/>
      <c r="T68" s="27"/>
      <c r="U68" s="27"/>
    </row>
    <row r="69" spans="1:21" x14ac:dyDescent="0.25">
      <c r="A69" s="27"/>
      <c r="B69" s="27"/>
      <c r="C69" s="27"/>
      <c r="D69" s="27"/>
      <c r="E69" s="27"/>
      <c r="F69" s="27"/>
      <c r="G69" s="27"/>
      <c r="H69" s="27"/>
      <c r="I69" s="27"/>
      <c r="J69" s="27"/>
      <c r="K69" s="27"/>
      <c r="L69" s="27"/>
      <c r="M69" s="27"/>
      <c r="N69" s="27"/>
      <c r="O69" s="27"/>
      <c r="P69" s="27"/>
      <c r="Q69" s="27"/>
      <c r="R69" s="27"/>
      <c r="S69" s="27"/>
      <c r="T69" s="27"/>
      <c r="U69" s="27"/>
    </row>
    <row r="70" spans="1:21" x14ac:dyDescent="0.25">
      <c r="A70" s="27"/>
      <c r="B70" s="27"/>
      <c r="C70" s="27"/>
      <c r="D70" s="27"/>
      <c r="E70" s="27"/>
      <c r="F70" s="27"/>
      <c r="G70" s="27"/>
      <c r="H70" s="27"/>
      <c r="I70" s="27"/>
      <c r="J70" s="27"/>
      <c r="K70" s="27"/>
      <c r="L70" s="27"/>
      <c r="M70" s="27"/>
      <c r="N70" s="27"/>
      <c r="O70" s="27"/>
      <c r="P70" s="27"/>
      <c r="Q70" s="27"/>
      <c r="R70" s="27"/>
      <c r="S70" s="27"/>
      <c r="T70" s="27"/>
      <c r="U70" s="27"/>
    </row>
    <row r="71" spans="1:21" x14ac:dyDescent="0.25">
      <c r="A71" s="27"/>
      <c r="B71" s="27"/>
      <c r="C71" s="27"/>
      <c r="D71" s="27"/>
      <c r="E71" s="27"/>
      <c r="F71" s="27"/>
      <c r="G71" s="27"/>
      <c r="H71" s="27"/>
      <c r="I71" s="27"/>
      <c r="J71" s="27"/>
      <c r="K71" s="27"/>
      <c r="L71" s="27"/>
      <c r="M71" s="27"/>
      <c r="N71" s="27"/>
      <c r="O71" s="27"/>
      <c r="P71" s="27"/>
      <c r="Q71" s="27"/>
      <c r="R71" s="27"/>
      <c r="S71" s="27"/>
      <c r="T71" s="27"/>
      <c r="U71" s="27"/>
    </row>
    <row r="72" spans="1:21" x14ac:dyDescent="0.25">
      <c r="A72" s="27"/>
      <c r="B72" s="27"/>
      <c r="C72" s="27"/>
      <c r="D72" s="27"/>
      <c r="E72" s="27"/>
      <c r="F72" s="27"/>
      <c r="G72" s="27"/>
      <c r="H72" s="27"/>
      <c r="I72" s="27"/>
      <c r="J72" s="27"/>
      <c r="K72" s="27"/>
      <c r="L72" s="27"/>
      <c r="M72" s="27"/>
      <c r="N72" s="27"/>
      <c r="O72" s="27"/>
      <c r="P72" s="27"/>
      <c r="Q72" s="27"/>
      <c r="R72" s="27"/>
      <c r="S72" s="27"/>
      <c r="T72" s="27"/>
      <c r="U72" s="27"/>
    </row>
    <row r="73" spans="1:21" x14ac:dyDescent="0.25">
      <c r="A73" s="27"/>
      <c r="B73" s="27"/>
      <c r="C73" s="27"/>
      <c r="D73" s="27"/>
      <c r="E73" s="27"/>
      <c r="F73" s="27"/>
      <c r="G73" s="27"/>
      <c r="H73" s="27"/>
      <c r="I73" s="27"/>
      <c r="J73" s="27"/>
      <c r="K73" s="27"/>
      <c r="L73" s="27"/>
      <c r="M73" s="27"/>
      <c r="N73" s="27"/>
      <c r="O73" s="27"/>
      <c r="P73" s="27"/>
      <c r="Q73" s="27"/>
      <c r="R73" s="27"/>
      <c r="S73" s="27"/>
      <c r="T73" s="27"/>
      <c r="U73" s="27"/>
    </row>
    <row r="74" spans="1:21" x14ac:dyDescent="0.25">
      <c r="A74" s="27"/>
      <c r="B74" s="27"/>
      <c r="C74" s="27"/>
      <c r="D74" s="27"/>
      <c r="E74" s="27"/>
      <c r="F74" s="27"/>
      <c r="G74" s="27"/>
      <c r="H74" s="27"/>
      <c r="I74" s="27"/>
      <c r="J74" s="27"/>
      <c r="K74" s="27"/>
      <c r="L74" s="27"/>
      <c r="M74" s="27"/>
      <c r="N74" s="27"/>
      <c r="O74" s="27"/>
      <c r="P74" s="27"/>
      <c r="Q74" s="27"/>
      <c r="R74" s="27"/>
      <c r="S74" s="27"/>
      <c r="T74" s="27"/>
      <c r="U74" s="27"/>
    </row>
    <row r="75" spans="1:21" x14ac:dyDescent="0.25">
      <c r="A75" s="27"/>
      <c r="B75" s="27"/>
      <c r="C75" s="27"/>
      <c r="D75" s="27"/>
      <c r="E75" s="27"/>
      <c r="F75" s="27"/>
      <c r="G75" s="27"/>
      <c r="H75" s="27"/>
      <c r="I75" s="27"/>
      <c r="J75" s="27"/>
      <c r="K75" s="27"/>
      <c r="L75" s="27"/>
      <c r="M75" s="27"/>
      <c r="N75" s="27"/>
      <c r="O75" s="27"/>
      <c r="P75" s="27"/>
      <c r="Q75" s="27"/>
      <c r="R75" s="27"/>
      <c r="S75" s="27"/>
      <c r="T75" s="27"/>
      <c r="U75" s="27"/>
    </row>
    <row r="76" spans="1:21" x14ac:dyDescent="0.25">
      <c r="A76" s="27"/>
      <c r="B76" s="27"/>
      <c r="C76" s="27"/>
      <c r="D76" s="27"/>
      <c r="E76" s="27"/>
      <c r="F76" s="27"/>
      <c r="G76" s="27"/>
      <c r="H76" s="27"/>
      <c r="I76" s="27"/>
      <c r="J76" s="27"/>
      <c r="K76" s="27"/>
      <c r="L76" s="27"/>
      <c r="M76" s="27"/>
      <c r="N76" s="27"/>
      <c r="O76" s="27"/>
      <c r="P76" s="27"/>
      <c r="Q76" s="27"/>
      <c r="R76" s="27"/>
      <c r="S76" s="27"/>
      <c r="T76" s="27"/>
      <c r="U76" s="27"/>
    </row>
    <row r="77" spans="1:21" x14ac:dyDescent="0.25">
      <c r="A77" s="27"/>
      <c r="B77" s="27"/>
      <c r="C77" s="27"/>
      <c r="D77" s="27"/>
      <c r="E77" s="27"/>
      <c r="F77" s="27"/>
      <c r="G77" s="27"/>
      <c r="H77" s="27"/>
      <c r="I77" s="27"/>
      <c r="J77" s="27"/>
      <c r="K77" s="27"/>
      <c r="L77" s="27"/>
      <c r="M77" s="27"/>
      <c r="N77" s="27"/>
      <c r="O77" s="27"/>
      <c r="P77" s="27"/>
      <c r="Q77" s="27"/>
      <c r="R77" s="27"/>
      <c r="S77" s="27"/>
      <c r="T77" s="27"/>
      <c r="U77" s="27"/>
    </row>
    <row r="78" spans="1:21" x14ac:dyDescent="0.25">
      <c r="A78" s="27"/>
      <c r="B78" s="27"/>
      <c r="C78" s="27"/>
      <c r="D78" s="27"/>
      <c r="E78" s="27"/>
      <c r="F78" s="27"/>
      <c r="G78" s="27"/>
      <c r="H78" s="27"/>
      <c r="I78" s="27"/>
      <c r="J78" s="27"/>
      <c r="K78" s="27"/>
      <c r="L78" s="27"/>
      <c r="M78" s="27"/>
      <c r="N78" s="27"/>
      <c r="O78" s="27"/>
      <c r="P78" s="27"/>
      <c r="Q78" s="27"/>
      <c r="R78" s="27"/>
      <c r="S78" s="27"/>
      <c r="T78" s="27"/>
      <c r="U78" s="27"/>
    </row>
    <row r="79" spans="1:21" x14ac:dyDescent="0.25">
      <c r="A79" s="27"/>
      <c r="B79" s="27"/>
      <c r="C79" s="27"/>
      <c r="D79" s="27"/>
      <c r="E79" s="27"/>
      <c r="F79" s="27"/>
      <c r="G79" s="27"/>
      <c r="H79" s="27"/>
      <c r="I79" s="27"/>
      <c r="J79" s="27"/>
      <c r="K79" s="27"/>
      <c r="L79" s="27"/>
      <c r="M79" s="27"/>
      <c r="N79" s="27"/>
      <c r="O79" s="27"/>
      <c r="P79" s="27"/>
      <c r="Q79" s="27"/>
      <c r="R79" s="27"/>
      <c r="S79" s="27"/>
      <c r="T79" s="27"/>
      <c r="U79" s="27"/>
    </row>
    <row r="80" spans="1:21" x14ac:dyDescent="0.25">
      <c r="A80" s="27"/>
      <c r="B80" s="27"/>
      <c r="C80" s="27"/>
      <c r="D80" s="27"/>
      <c r="E80" s="27"/>
      <c r="F80" s="27"/>
      <c r="G80" s="27"/>
      <c r="H80" s="27"/>
      <c r="I80" s="27"/>
      <c r="J80" s="27"/>
      <c r="K80" s="27"/>
      <c r="L80" s="27"/>
      <c r="M80" s="27"/>
      <c r="N80" s="27"/>
      <c r="O80" s="27"/>
      <c r="P80" s="27"/>
      <c r="Q80" s="27"/>
      <c r="R80" s="27"/>
      <c r="S80" s="27"/>
      <c r="T80" s="27"/>
      <c r="U80" s="27"/>
    </row>
  </sheetData>
  <mergeCells count="13">
    <mergeCell ref="H37:I37"/>
    <mergeCell ref="R6:AC6"/>
    <mergeCell ref="V1:AD2"/>
    <mergeCell ref="AG7:AI7"/>
    <mergeCell ref="AH8:AI8"/>
    <mergeCell ref="AG15:AI15"/>
    <mergeCell ref="B3:E3"/>
    <mergeCell ref="B23:E23"/>
    <mergeCell ref="C1:H2"/>
    <mergeCell ref="AH16:AI16"/>
    <mergeCell ref="R8:R10"/>
    <mergeCell ref="R11:R13"/>
    <mergeCell ref="H19:I19"/>
  </mergeCells>
  <pageMargins left="0.7" right="0.7" top="0.75" bottom="0.75" header="0.3" footer="0.3"/>
  <pageSetup orientation="portrait" r:id="rId1"/>
  <ignoredErrors>
    <ignoredError sqref="T8:T12 AC9:AC12" unlockedFormula="1"/>
    <ignoredError sqref="Z9"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0"/>
  <sheetViews>
    <sheetView showGridLines="0" zoomScale="60" zoomScaleNormal="60" workbookViewId="0">
      <selection activeCell="E26" sqref="E26"/>
    </sheetView>
  </sheetViews>
  <sheetFormatPr baseColWidth="10" defaultColWidth="9.140625" defaultRowHeight="15" x14ac:dyDescent="0.25"/>
  <cols>
    <col min="1" max="1" width="19.7109375" customWidth="1"/>
    <col min="2" max="2" width="21.42578125" customWidth="1"/>
    <col min="3" max="3" width="18.28515625" style="115" customWidth="1"/>
    <col min="4" max="4" width="9.42578125" style="115" customWidth="1"/>
    <col min="5" max="5" width="15.85546875" customWidth="1"/>
    <col min="7" max="7" width="3.5703125" style="121" customWidth="1"/>
    <col min="9" max="9" width="13.7109375" customWidth="1"/>
    <col min="10" max="10" width="20.42578125" bestFit="1" customWidth="1"/>
    <col min="11" max="11" width="24" customWidth="1"/>
    <col min="12" max="12" width="14.42578125" customWidth="1"/>
    <col min="13" max="13" width="9.42578125" customWidth="1"/>
    <col min="14" max="14" width="12.42578125" customWidth="1"/>
    <col min="16" max="16" width="10.140625" customWidth="1"/>
    <col min="17" max="17" width="11.5703125" customWidth="1"/>
    <col min="18" max="18" width="17" customWidth="1"/>
    <col min="22" max="22" width="5.28515625" customWidth="1"/>
    <col min="28" max="28" width="14.42578125" customWidth="1"/>
  </cols>
  <sheetData>
    <row r="1" spans="1:30" s="115" customFormat="1" ht="15" customHeight="1" x14ac:dyDescent="0.25">
      <c r="A1" s="707" t="s">
        <v>162</v>
      </c>
      <c r="B1" s="707"/>
      <c r="C1" s="707"/>
      <c r="D1" s="707"/>
      <c r="E1" s="707"/>
      <c r="F1" s="707"/>
      <c r="G1" s="121"/>
      <c r="H1" s="24"/>
      <c r="I1" s="24"/>
      <c r="J1" s="24"/>
      <c r="K1" s="707" t="s">
        <v>163</v>
      </c>
      <c r="L1" s="707"/>
      <c r="M1" s="707"/>
      <c r="N1" s="707"/>
      <c r="O1" s="707"/>
      <c r="P1" s="707"/>
      <c r="Q1" s="707"/>
      <c r="R1" s="707"/>
      <c r="S1" s="707"/>
      <c r="T1" s="24"/>
      <c r="U1" s="24"/>
      <c r="V1" s="24"/>
      <c r="W1" s="24"/>
      <c r="X1" s="24"/>
      <c r="Y1" s="24"/>
      <c r="Z1" s="24"/>
      <c r="AA1" s="24"/>
      <c r="AB1" s="24"/>
      <c r="AC1" s="24"/>
      <c r="AD1" s="24"/>
    </row>
    <row r="2" spans="1:30" s="115" customFormat="1" ht="15" customHeight="1" x14ac:dyDescent="0.25">
      <c r="A2" s="707"/>
      <c r="B2" s="707"/>
      <c r="C2" s="707"/>
      <c r="D2" s="707"/>
      <c r="E2" s="707"/>
      <c r="F2" s="707"/>
      <c r="G2" s="121"/>
      <c r="H2" s="24"/>
      <c r="I2" s="24"/>
      <c r="J2" s="24"/>
      <c r="K2" s="707"/>
      <c r="L2" s="707"/>
      <c r="M2" s="707"/>
      <c r="N2" s="707"/>
      <c r="O2" s="707"/>
      <c r="P2" s="707"/>
      <c r="Q2" s="707"/>
      <c r="R2" s="707"/>
      <c r="S2" s="707"/>
      <c r="T2" s="24"/>
      <c r="U2" s="24"/>
      <c r="V2" s="24"/>
      <c r="W2" s="24"/>
      <c r="X2" s="24"/>
      <c r="Y2" s="24"/>
      <c r="Z2" s="24"/>
      <c r="AA2" s="24"/>
      <c r="AB2" s="24"/>
      <c r="AC2" s="24"/>
      <c r="AD2" s="24"/>
    </row>
    <row r="3" spans="1:30" s="115" customFormat="1" x14ac:dyDescent="0.25">
      <c r="A3" s="707"/>
      <c r="B3" s="707"/>
      <c r="C3" s="707"/>
      <c r="D3" s="707"/>
      <c r="E3" s="707"/>
      <c r="F3" s="707"/>
      <c r="G3" s="121"/>
      <c r="H3" s="24"/>
      <c r="I3" s="24"/>
      <c r="J3" s="24"/>
      <c r="K3" s="707"/>
      <c r="L3" s="707"/>
      <c r="M3" s="707"/>
      <c r="N3" s="707"/>
      <c r="O3" s="707"/>
      <c r="P3" s="707"/>
      <c r="Q3" s="707"/>
      <c r="R3" s="707"/>
      <c r="S3" s="707"/>
      <c r="T3" s="24"/>
      <c r="U3" s="24"/>
      <c r="V3" s="24"/>
      <c r="W3" s="24"/>
      <c r="X3" s="24"/>
      <c r="Y3" s="24"/>
      <c r="Z3" s="24"/>
      <c r="AA3" s="24"/>
      <c r="AB3" s="24"/>
      <c r="AC3" s="24"/>
      <c r="AD3" s="24"/>
    </row>
    <row r="4" spans="1:30" s="115" customFormat="1" x14ac:dyDescent="0.25">
      <c r="A4" s="707"/>
      <c r="B4" s="707"/>
      <c r="C4" s="707"/>
      <c r="D4" s="707"/>
      <c r="E4" s="707"/>
      <c r="F4" s="707"/>
      <c r="G4" s="121"/>
      <c r="H4" s="24"/>
      <c r="I4" s="24"/>
      <c r="J4" s="24"/>
      <c r="K4" s="707"/>
      <c r="L4" s="707"/>
      <c r="M4" s="707"/>
      <c r="N4" s="707"/>
      <c r="O4" s="707"/>
      <c r="P4" s="707"/>
      <c r="Q4" s="707"/>
      <c r="R4" s="707"/>
      <c r="S4" s="707"/>
      <c r="T4" s="24"/>
      <c r="U4" s="24"/>
      <c r="V4" s="24"/>
      <c r="W4" s="24"/>
      <c r="X4" s="24"/>
      <c r="Y4" s="24"/>
      <c r="Z4" s="24"/>
      <c r="AA4" s="24"/>
      <c r="AB4" s="24"/>
      <c r="AC4" s="24"/>
      <c r="AD4" s="24"/>
    </row>
    <row r="5" spans="1:30" s="115" customFormat="1" x14ac:dyDescent="0.25">
      <c r="G5" s="121"/>
      <c r="AD5" s="24"/>
    </row>
    <row r="6" spans="1:30" ht="18.75" x14ac:dyDescent="0.3">
      <c r="A6" s="709" t="s">
        <v>150</v>
      </c>
      <c r="B6" s="709"/>
      <c r="C6" s="709"/>
      <c r="D6" s="709"/>
      <c r="E6" s="709"/>
      <c r="AD6" s="24"/>
    </row>
    <row r="7" spans="1:30" ht="21" thickBot="1" x14ac:dyDescent="0.4">
      <c r="E7" s="203" t="s">
        <v>83</v>
      </c>
      <c r="I7" s="711" t="s">
        <v>186</v>
      </c>
      <c r="J7" s="711"/>
      <c r="K7" s="711"/>
      <c r="L7" s="711"/>
      <c r="M7" s="711"/>
      <c r="N7" s="711"/>
      <c r="O7" s="711"/>
      <c r="P7" s="711"/>
      <c r="S7" s="708" t="s">
        <v>85</v>
      </c>
      <c r="T7" s="708"/>
      <c r="U7" s="708"/>
      <c r="V7" s="708"/>
      <c r="W7" s="708"/>
      <c r="X7" s="708"/>
      <c r="Y7" s="708"/>
      <c r="Z7" s="708"/>
      <c r="AD7" s="24"/>
    </row>
    <row r="8" spans="1:30" ht="68.25" customHeight="1" thickBot="1" x14ac:dyDescent="0.3">
      <c r="A8" s="197" t="s">
        <v>138</v>
      </c>
      <c r="B8" s="198" t="s">
        <v>82</v>
      </c>
      <c r="C8" s="198" t="s">
        <v>111</v>
      </c>
      <c r="D8" s="198" t="s">
        <v>84</v>
      </c>
      <c r="E8" s="227" t="s">
        <v>81</v>
      </c>
      <c r="I8" s="353" t="s">
        <v>67</v>
      </c>
      <c r="J8" s="354" t="s">
        <v>153</v>
      </c>
      <c r="K8" s="354" t="s">
        <v>86</v>
      </c>
      <c r="L8" s="354" t="s">
        <v>152</v>
      </c>
      <c r="M8" s="354" t="s">
        <v>215</v>
      </c>
      <c r="N8" s="354" t="s">
        <v>65</v>
      </c>
      <c r="O8" s="354" t="s">
        <v>216</v>
      </c>
      <c r="P8" s="356" t="s">
        <v>198</v>
      </c>
      <c r="AD8" s="24"/>
    </row>
    <row r="9" spans="1:30" ht="16.5" x14ac:dyDescent="0.25">
      <c r="A9" s="199"/>
      <c r="B9" s="194"/>
      <c r="C9" s="195"/>
      <c r="D9" s="194"/>
      <c r="E9" s="224"/>
      <c r="I9" s="703" t="s">
        <v>30</v>
      </c>
      <c r="J9" s="357"/>
      <c r="K9" s="358">
        <f t="shared" ref="K9:K20" si="0">E9</f>
        <v>0</v>
      </c>
      <c r="L9" s="358"/>
      <c r="M9" s="359">
        <f>K9*L9</f>
        <v>0</v>
      </c>
      <c r="N9" s="360">
        <v>310</v>
      </c>
      <c r="O9" s="359">
        <f>(M9*N9)/1000</f>
        <v>0</v>
      </c>
      <c r="P9" s="705">
        <f>SUM(O9:O20)</f>
        <v>0</v>
      </c>
      <c r="AD9" s="24"/>
    </row>
    <row r="10" spans="1:30" ht="16.5" x14ac:dyDescent="0.25">
      <c r="A10" s="199"/>
      <c r="B10" s="194"/>
      <c r="C10" s="195"/>
      <c r="D10" s="194"/>
      <c r="E10" s="224"/>
      <c r="I10" s="704"/>
      <c r="J10" s="94"/>
      <c r="K10" s="99">
        <f t="shared" si="0"/>
        <v>0</v>
      </c>
      <c r="L10" s="99"/>
      <c r="M10" s="96">
        <f>K10*L10</f>
        <v>0</v>
      </c>
      <c r="N10" s="97">
        <v>310</v>
      </c>
      <c r="O10" s="96">
        <f>(M10*N10)/1000</f>
        <v>0</v>
      </c>
      <c r="P10" s="706"/>
      <c r="AD10" s="24"/>
    </row>
    <row r="11" spans="1:30" ht="16.5" x14ac:dyDescent="0.25">
      <c r="A11" s="199"/>
      <c r="B11" s="194"/>
      <c r="C11" s="195"/>
      <c r="D11" s="194"/>
      <c r="E11" s="224"/>
      <c r="I11" s="704"/>
      <c r="J11" s="94"/>
      <c r="K11" s="99">
        <f t="shared" si="0"/>
        <v>0</v>
      </c>
      <c r="L11" s="99"/>
      <c r="M11" s="96">
        <f t="shared" ref="M11:M13" si="1">K11*L11</f>
        <v>0</v>
      </c>
      <c r="N11" s="97">
        <v>310</v>
      </c>
      <c r="O11" s="96">
        <f t="shared" ref="O11:O23" si="2">(M11*N11)/1000</f>
        <v>0</v>
      </c>
      <c r="P11" s="706"/>
      <c r="AD11" s="24"/>
    </row>
    <row r="12" spans="1:30" ht="16.5" x14ac:dyDescent="0.25">
      <c r="A12" s="199"/>
      <c r="B12" s="194"/>
      <c r="C12" s="195"/>
      <c r="D12" s="194"/>
      <c r="E12" s="224"/>
      <c r="I12" s="704"/>
      <c r="J12" s="94"/>
      <c r="K12" s="99">
        <f t="shared" si="0"/>
        <v>0</v>
      </c>
      <c r="L12" s="99"/>
      <c r="M12" s="96">
        <f t="shared" si="1"/>
        <v>0</v>
      </c>
      <c r="N12" s="97">
        <v>310</v>
      </c>
      <c r="O12" s="96">
        <f t="shared" si="2"/>
        <v>0</v>
      </c>
      <c r="P12" s="706"/>
      <c r="AD12" s="24"/>
    </row>
    <row r="13" spans="1:30" ht="16.5" x14ac:dyDescent="0.25">
      <c r="A13" s="199"/>
      <c r="B13" s="194"/>
      <c r="C13" s="195"/>
      <c r="D13" s="194"/>
      <c r="E13" s="224"/>
      <c r="I13" s="704"/>
      <c r="J13" s="94"/>
      <c r="K13" s="99">
        <f t="shared" si="0"/>
        <v>0</v>
      </c>
      <c r="L13" s="99"/>
      <c r="M13" s="96">
        <f t="shared" si="1"/>
        <v>0</v>
      </c>
      <c r="N13" s="97">
        <v>310</v>
      </c>
      <c r="O13" s="96">
        <f t="shared" si="2"/>
        <v>0</v>
      </c>
      <c r="P13" s="706"/>
      <c r="AD13" s="24"/>
    </row>
    <row r="14" spans="1:30" ht="16.5" x14ac:dyDescent="0.25">
      <c r="A14" s="199"/>
      <c r="B14" s="194"/>
      <c r="C14" s="195"/>
      <c r="D14" s="194"/>
      <c r="E14" s="224"/>
      <c r="I14" s="704"/>
      <c r="J14" s="94"/>
      <c r="K14" s="99">
        <f t="shared" si="0"/>
        <v>0</v>
      </c>
      <c r="L14" s="99"/>
      <c r="M14" s="96">
        <f t="shared" ref="M14:M20" si="3">K14*L14</f>
        <v>0</v>
      </c>
      <c r="N14" s="97">
        <v>310</v>
      </c>
      <c r="O14" s="96">
        <f t="shared" ref="O14:O20" si="4">(M14*N14)/1000</f>
        <v>0</v>
      </c>
      <c r="P14" s="706"/>
      <c r="AD14" s="24"/>
    </row>
    <row r="15" spans="1:30" ht="16.5" x14ac:dyDescent="0.25">
      <c r="A15" s="199"/>
      <c r="B15" s="194"/>
      <c r="C15" s="195"/>
      <c r="D15" s="194"/>
      <c r="E15" s="224"/>
      <c r="I15" s="704"/>
      <c r="J15" s="94"/>
      <c r="K15" s="99">
        <f t="shared" si="0"/>
        <v>0</v>
      </c>
      <c r="L15" s="99"/>
      <c r="M15" s="96">
        <f t="shared" si="3"/>
        <v>0</v>
      </c>
      <c r="N15" s="97">
        <v>310</v>
      </c>
      <c r="O15" s="96">
        <f t="shared" si="4"/>
        <v>0</v>
      </c>
      <c r="P15" s="706"/>
      <c r="AD15" s="24"/>
    </row>
    <row r="16" spans="1:30" ht="16.5" x14ac:dyDescent="0.25">
      <c r="A16" s="199"/>
      <c r="B16" s="194"/>
      <c r="C16" s="195"/>
      <c r="D16" s="194"/>
      <c r="E16" s="224"/>
      <c r="I16" s="704"/>
      <c r="J16" s="94"/>
      <c r="K16" s="99">
        <f t="shared" si="0"/>
        <v>0</v>
      </c>
      <c r="L16" s="99"/>
      <c r="M16" s="96">
        <f t="shared" si="3"/>
        <v>0</v>
      </c>
      <c r="N16" s="97">
        <v>310</v>
      </c>
      <c r="O16" s="96">
        <f t="shared" si="4"/>
        <v>0</v>
      </c>
      <c r="P16" s="706"/>
      <c r="AD16" s="24"/>
    </row>
    <row r="17" spans="1:30" ht="16.5" x14ac:dyDescent="0.25">
      <c r="A17" s="199"/>
      <c r="B17" s="194"/>
      <c r="C17" s="195"/>
      <c r="D17" s="194"/>
      <c r="E17" s="224"/>
      <c r="I17" s="704"/>
      <c r="J17" s="94"/>
      <c r="K17" s="99">
        <f t="shared" si="0"/>
        <v>0</v>
      </c>
      <c r="L17" s="99"/>
      <c r="M17" s="96">
        <f t="shared" si="3"/>
        <v>0</v>
      </c>
      <c r="N17" s="97">
        <v>310</v>
      </c>
      <c r="O17" s="96">
        <f t="shared" si="4"/>
        <v>0</v>
      </c>
      <c r="P17" s="706"/>
      <c r="AD17" s="24"/>
    </row>
    <row r="18" spans="1:30" ht="16.5" x14ac:dyDescent="0.25">
      <c r="A18" s="199"/>
      <c r="B18" s="194"/>
      <c r="C18" s="195"/>
      <c r="D18" s="194"/>
      <c r="E18" s="224"/>
      <c r="I18" s="704"/>
      <c r="J18" s="94"/>
      <c r="K18" s="99">
        <f t="shared" si="0"/>
        <v>0</v>
      </c>
      <c r="L18" s="99"/>
      <c r="M18" s="96">
        <f t="shared" si="3"/>
        <v>0</v>
      </c>
      <c r="N18" s="97">
        <v>310</v>
      </c>
      <c r="O18" s="96">
        <f t="shared" si="4"/>
        <v>0</v>
      </c>
      <c r="P18" s="706"/>
      <c r="AD18" s="24"/>
    </row>
    <row r="19" spans="1:30" ht="16.5" x14ac:dyDescent="0.25">
      <c r="A19" s="199"/>
      <c r="B19" s="194"/>
      <c r="C19" s="195"/>
      <c r="D19" s="194"/>
      <c r="E19" s="224"/>
      <c r="I19" s="704"/>
      <c r="J19" s="94"/>
      <c r="K19" s="99">
        <f t="shared" si="0"/>
        <v>0</v>
      </c>
      <c r="L19" s="99"/>
      <c r="M19" s="96">
        <f t="shared" si="3"/>
        <v>0</v>
      </c>
      <c r="N19" s="97">
        <v>310</v>
      </c>
      <c r="O19" s="96">
        <f t="shared" si="4"/>
        <v>0</v>
      </c>
      <c r="P19" s="706"/>
      <c r="AD19" s="24"/>
    </row>
    <row r="20" spans="1:30" ht="16.5" x14ac:dyDescent="0.25">
      <c r="A20" s="199"/>
      <c r="B20" s="194"/>
      <c r="C20" s="195"/>
      <c r="D20" s="194"/>
      <c r="E20" s="224"/>
      <c r="I20" s="704"/>
      <c r="J20" s="94"/>
      <c r="K20" s="99">
        <f t="shared" si="0"/>
        <v>0</v>
      </c>
      <c r="L20" s="99"/>
      <c r="M20" s="96">
        <f t="shared" si="3"/>
        <v>0</v>
      </c>
      <c r="N20" s="97">
        <v>310</v>
      </c>
      <c r="O20" s="96">
        <f t="shared" si="4"/>
        <v>0</v>
      </c>
      <c r="P20" s="706"/>
      <c r="AD20" s="24"/>
    </row>
    <row r="21" spans="1:30" ht="15" customHeight="1" thickBot="1" x14ac:dyDescent="0.3">
      <c r="A21" s="200"/>
      <c r="B21" s="98" t="s">
        <v>14</v>
      </c>
      <c r="C21" s="202">
        <f>SUM(C9:C20)</f>
        <v>0</v>
      </c>
      <c r="D21" s="201">
        <f>SUM(D9:D20)</f>
        <v>0</v>
      </c>
      <c r="E21" s="228">
        <f>SUM(E9:E20)</f>
        <v>0</v>
      </c>
      <c r="I21" s="701" t="s">
        <v>31</v>
      </c>
      <c r="J21" s="88"/>
      <c r="K21" s="100">
        <f t="shared" ref="K21:K32" si="5">E27</f>
        <v>0</v>
      </c>
      <c r="L21" s="100"/>
      <c r="M21" s="89">
        <f>K21*L21</f>
        <v>0</v>
      </c>
      <c r="N21" s="97">
        <v>310</v>
      </c>
      <c r="O21" s="89">
        <f t="shared" si="2"/>
        <v>0</v>
      </c>
      <c r="P21" s="699">
        <f>SUM(O21:O32)</f>
        <v>0</v>
      </c>
      <c r="AD21" s="24"/>
    </row>
    <row r="22" spans="1:30" x14ac:dyDescent="0.25">
      <c r="I22" s="701"/>
      <c r="J22" s="88"/>
      <c r="K22" s="100">
        <f t="shared" si="5"/>
        <v>0</v>
      </c>
      <c r="L22" s="100"/>
      <c r="M22" s="89">
        <f>K22*L22</f>
        <v>0</v>
      </c>
      <c r="N22" s="97">
        <v>310</v>
      </c>
      <c r="O22" s="89">
        <f t="shared" si="2"/>
        <v>0</v>
      </c>
      <c r="P22" s="699"/>
      <c r="AD22" s="24"/>
    </row>
    <row r="23" spans="1:30" x14ac:dyDescent="0.25">
      <c r="I23" s="701"/>
      <c r="J23" s="88"/>
      <c r="K23" s="100">
        <f t="shared" si="5"/>
        <v>0</v>
      </c>
      <c r="L23" s="100"/>
      <c r="M23" s="89">
        <f>K23*L23</f>
        <v>0</v>
      </c>
      <c r="N23" s="97">
        <v>310</v>
      </c>
      <c r="O23" s="89">
        <f t="shared" si="2"/>
        <v>0</v>
      </c>
      <c r="P23" s="699"/>
      <c r="AD23" s="24"/>
    </row>
    <row r="24" spans="1:30" ht="18.75" x14ac:dyDescent="0.3">
      <c r="A24" s="709" t="s">
        <v>151</v>
      </c>
      <c r="B24" s="709"/>
      <c r="C24" s="709"/>
      <c r="D24" s="709"/>
      <c r="E24" s="229"/>
      <c r="I24" s="701"/>
      <c r="J24" s="88"/>
      <c r="K24" s="100">
        <f t="shared" si="5"/>
        <v>0</v>
      </c>
      <c r="L24" s="100"/>
      <c r="M24" s="89">
        <f t="shared" ref="M24:M32" si="6">K24*L24</f>
        <v>0</v>
      </c>
      <c r="N24" s="97">
        <v>310</v>
      </c>
      <c r="O24" s="89">
        <f t="shared" ref="O24:O32" si="7">(M24*N24)/1000</f>
        <v>0</v>
      </c>
      <c r="P24" s="699"/>
      <c r="AD24" s="24"/>
    </row>
    <row r="25" spans="1:30" ht="15.75" customHeight="1" thickBot="1" x14ac:dyDescent="0.3">
      <c r="A25" s="710"/>
      <c r="B25" s="710"/>
      <c r="C25" s="710"/>
      <c r="D25" s="710"/>
      <c r="E25" s="203" t="s">
        <v>83</v>
      </c>
      <c r="I25" s="701"/>
      <c r="J25" s="88"/>
      <c r="K25" s="100">
        <f t="shared" si="5"/>
        <v>0</v>
      </c>
      <c r="L25" s="100"/>
      <c r="M25" s="89">
        <f t="shared" si="6"/>
        <v>0</v>
      </c>
      <c r="N25" s="97">
        <v>310</v>
      </c>
      <c r="O25" s="89">
        <f t="shared" si="7"/>
        <v>0</v>
      </c>
      <c r="P25" s="699"/>
      <c r="AD25" s="24"/>
    </row>
    <row r="26" spans="1:30" x14ac:dyDescent="0.25">
      <c r="A26" s="197" t="s">
        <v>138</v>
      </c>
      <c r="B26" s="198" t="s">
        <v>82</v>
      </c>
      <c r="C26" s="198" t="s">
        <v>112</v>
      </c>
      <c r="D26" s="198" t="s">
        <v>84</v>
      </c>
      <c r="E26" s="227" t="s">
        <v>81</v>
      </c>
      <c r="I26" s="701"/>
      <c r="J26" s="88"/>
      <c r="K26" s="100">
        <f t="shared" si="5"/>
        <v>0</v>
      </c>
      <c r="L26" s="100"/>
      <c r="M26" s="89">
        <f t="shared" si="6"/>
        <v>0</v>
      </c>
      <c r="N26" s="97">
        <v>310</v>
      </c>
      <c r="O26" s="89">
        <f t="shared" si="7"/>
        <v>0</v>
      </c>
      <c r="P26" s="699"/>
      <c r="AD26" s="24"/>
    </row>
    <row r="27" spans="1:30" ht="15.75" customHeight="1" x14ac:dyDescent="0.25">
      <c r="A27" s="199"/>
      <c r="B27" s="194"/>
      <c r="C27" s="195"/>
      <c r="D27" s="194"/>
      <c r="E27" s="224"/>
      <c r="I27" s="701"/>
      <c r="J27" s="88"/>
      <c r="K27" s="100">
        <f t="shared" si="5"/>
        <v>0</v>
      </c>
      <c r="L27" s="100"/>
      <c r="M27" s="89">
        <f t="shared" si="6"/>
        <v>0</v>
      </c>
      <c r="N27" s="97">
        <v>310</v>
      </c>
      <c r="O27" s="89">
        <f t="shared" si="7"/>
        <v>0</v>
      </c>
      <c r="P27" s="699"/>
      <c r="AD27" s="24"/>
    </row>
    <row r="28" spans="1:30" s="115" customFormat="1" ht="15.75" customHeight="1" x14ac:dyDescent="0.25">
      <c r="A28" s="199"/>
      <c r="B28" s="194"/>
      <c r="C28" s="196"/>
      <c r="D28" s="194"/>
      <c r="E28" s="224"/>
      <c r="G28" s="121"/>
      <c r="I28" s="701"/>
      <c r="J28" s="88"/>
      <c r="K28" s="100">
        <f t="shared" si="5"/>
        <v>0</v>
      </c>
      <c r="L28" s="100"/>
      <c r="M28" s="89">
        <f t="shared" si="6"/>
        <v>0</v>
      </c>
      <c r="N28" s="97">
        <v>310</v>
      </c>
      <c r="O28" s="89">
        <f t="shared" si="7"/>
        <v>0</v>
      </c>
      <c r="P28" s="699"/>
      <c r="AD28" s="24"/>
    </row>
    <row r="29" spans="1:30" s="115" customFormat="1" ht="15.75" customHeight="1" x14ac:dyDescent="0.25">
      <c r="A29" s="199"/>
      <c r="B29" s="194"/>
      <c r="C29" s="195"/>
      <c r="D29" s="194"/>
      <c r="E29" s="224"/>
      <c r="G29" s="121"/>
      <c r="I29" s="701"/>
      <c r="J29" s="88"/>
      <c r="K29" s="100">
        <f t="shared" si="5"/>
        <v>0</v>
      </c>
      <c r="L29" s="100"/>
      <c r="M29" s="89">
        <f t="shared" si="6"/>
        <v>0</v>
      </c>
      <c r="N29" s="97">
        <v>310</v>
      </c>
      <c r="O29" s="89">
        <f t="shared" si="7"/>
        <v>0</v>
      </c>
      <c r="P29" s="699"/>
      <c r="AD29" s="24"/>
    </row>
    <row r="30" spans="1:30" s="115" customFormat="1" ht="15.75" customHeight="1" x14ac:dyDescent="0.25">
      <c r="A30" s="199"/>
      <c r="B30" s="194"/>
      <c r="C30" s="195"/>
      <c r="D30" s="194"/>
      <c r="E30" s="224"/>
      <c r="G30" s="121"/>
      <c r="I30" s="701"/>
      <c r="J30" s="88"/>
      <c r="K30" s="100">
        <f t="shared" si="5"/>
        <v>0</v>
      </c>
      <c r="L30" s="100"/>
      <c r="M30" s="89">
        <f t="shared" si="6"/>
        <v>0</v>
      </c>
      <c r="N30" s="97">
        <v>310</v>
      </c>
      <c r="O30" s="89">
        <f t="shared" si="7"/>
        <v>0</v>
      </c>
      <c r="P30" s="699"/>
      <c r="AD30" s="24"/>
    </row>
    <row r="31" spans="1:30" s="115" customFormat="1" ht="15.75" customHeight="1" x14ac:dyDescent="0.25">
      <c r="A31" s="199"/>
      <c r="B31" s="194"/>
      <c r="C31" s="195"/>
      <c r="D31" s="194"/>
      <c r="E31" s="224"/>
      <c r="G31" s="121"/>
      <c r="I31" s="701"/>
      <c r="J31" s="88"/>
      <c r="K31" s="100">
        <f t="shared" si="5"/>
        <v>0</v>
      </c>
      <c r="L31" s="100"/>
      <c r="M31" s="89">
        <f t="shared" si="6"/>
        <v>0</v>
      </c>
      <c r="N31" s="97">
        <v>310</v>
      </c>
      <c r="O31" s="89">
        <f t="shared" si="7"/>
        <v>0</v>
      </c>
      <c r="P31" s="699"/>
      <c r="AD31" s="24"/>
    </row>
    <row r="32" spans="1:30" s="115" customFormat="1" ht="15.75" customHeight="1" thickBot="1" x14ac:dyDescent="0.3">
      <c r="A32" s="199"/>
      <c r="B32" s="194"/>
      <c r="C32" s="195"/>
      <c r="D32" s="194"/>
      <c r="E32" s="224"/>
      <c r="G32" s="121"/>
      <c r="I32" s="702"/>
      <c r="J32" s="90"/>
      <c r="K32" s="101">
        <f t="shared" si="5"/>
        <v>0</v>
      </c>
      <c r="L32" s="101"/>
      <c r="M32" s="122">
        <f t="shared" si="6"/>
        <v>0</v>
      </c>
      <c r="N32" s="98">
        <v>310</v>
      </c>
      <c r="O32" s="122">
        <f t="shared" si="7"/>
        <v>0</v>
      </c>
      <c r="P32" s="700"/>
      <c r="AD32" s="24"/>
    </row>
    <row r="33" spans="1:30" s="115" customFormat="1" ht="15.75" customHeight="1" x14ac:dyDescent="0.25">
      <c r="A33" s="199"/>
      <c r="B33" s="194"/>
      <c r="C33" s="195"/>
      <c r="D33" s="194"/>
      <c r="E33" s="224"/>
      <c r="G33" s="121"/>
      <c r="AD33" s="24"/>
    </row>
    <row r="34" spans="1:30" s="115" customFormat="1" ht="15.75" customHeight="1" x14ac:dyDescent="0.25">
      <c r="A34" s="199"/>
      <c r="B34" s="194"/>
      <c r="C34" s="195"/>
      <c r="D34" s="194"/>
      <c r="E34" s="224"/>
      <c r="G34" s="121"/>
      <c r="K34" t="s">
        <v>197</v>
      </c>
      <c r="AD34" s="24"/>
    </row>
    <row r="35" spans="1:30" s="115" customFormat="1" ht="15.75" customHeight="1" x14ac:dyDescent="0.25">
      <c r="A35" s="199"/>
      <c r="B35" s="194"/>
      <c r="C35" s="195"/>
      <c r="D35" s="194"/>
      <c r="E35" s="224"/>
      <c r="G35" s="121"/>
      <c r="AD35" s="24"/>
    </row>
    <row r="36" spans="1:30" s="115" customFormat="1" ht="1.5" customHeight="1" thickBot="1" x14ac:dyDescent="0.3">
      <c r="A36" s="199"/>
      <c r="B36" s="194"/>
      <c r="C36" s="195"/>
      <c r="D36" s="194"/>
      <c r="E36" s="224"/>
      <c r="G36" s="121"/>
      <c r="AD36" s="24"/>
    </row>
    <row r="37" spans="1:30" ht="16.5" x14ac:dyDescent="0.25">
      <c r="A37" s="199"/>
      <c r="B37" s="194"/>
      <c r="C37" s="195"/>
      <c r="D37" s="194"/>
      <c r="E37" s="224"/>
      <c r="Q37" s="697" t="s">
        <v>113</v>
      </c>
      <c r="R37" s="698"/>
      <c r="AD37" s="24"/>
    </row>
    <row r="38" spans="1:30" ht="16.5" x14ac:dyDescent="0.25">
      <c r="A38" s="199"/>
      <c r="B38" s="194"/>
      <c r="C38" s="195"/>
      <c r="D38" s="194"/>
      <c r="E38" s="224"/>
      <c r="Q38" s="129" t="s">
        <v>30</v>
      </c>
      <c r="R38" s="138">
        <f>C21</f>
        <v>0</v>
      </c>
      <c r="AD38" s="24"/>
    </row>
    <row r="39" spans="1:30" ht="15.75" thickBot="1" x14ac:dyDescent="0.3">
      <c r="A39" s="200"/>
      <c r="B39" s="98" t="s">
        <v>14</v>
      </c>
      <c r="C39" s="202">
        <f>SUM(C27:C38)</f>
        <v>0</v>
      </c>
      <c r="D39" s="201">
        <f>SUM(D27:D38)</f>
        <v>0</v>
      </c>
      <c r="E39" s="228">
        <f>SUM(E27:E38)</f>
        <v>0</v>
      </c>
      <c r="Q39" s="130" t="s">
        <v>31</v>
      </c>
      <c r="R39" s="139">
        <f>C39</f>
        <v>0</v>
      </c>
      <c r="AD39" s="24"/>
    </row>
    <row r="40" spans="1:30" x14ac:dyDescent="0.25">
      <c r="AD40" s="24"/>
    </row>
    <row r="41" spans="1:30" x14ac:dyDescent="0.25">
      <c r="AD41" s="24"/>
    </row>
    <row r="42" spans="1:30" x14ac:dyDescent="0.25">
      <c r="AD42" s="24"/>
    </row>
    <row r="43" spans="1:30" x14ac:dyDescent="0.25">
      <c r="AD43" s="24"/>
    </row>
    <row r="44" spans="1:30" x14ac:dyDescent="0.25">
      <c r="AD44" s="24"/>
    </row>
    <row r="45" spans="1:30" x14ac:dyDescent="0.25">
      <c r="AD45" s="24"/>
    </row>
    <row r="46" spans="1:30" x14ac:dyDescent="0.25">
      <c r="AD46" s="24"/>
    </row>
    <row r="47" spans="1:30" x14ac:dyDescent="0.25">
      <c r="AD47" s="24"/>
    </row>
    <row r="48" spans="1:30" x14ac:dyDescent="0.25">
      <c r="AD48" s="24"/>
    </row>
    <row r="49" spans="1:30" x14ac:dyDescent="0.25">
      <c r="AD49" s="24"/>
    </row>
    <row r="50" spans="1:30" x14ac:dyDescent="0.25">
      <c r="AD50" s="24"/>
    </row>
    <row r="51" spans="1:30" x14ac:dyDescent="0.25">
      <c r="AD51" s="24"/>
    </row>
    <row r="52" spans="1:30" x14ac:dyDescent="0.25">
      <c r="AD52" s="24"/>
    </row>
    <row r="53" spans="1:30" x14ac:dyDescent="0.25">
      <c r="AD53" s="24"/>
    </row>
    <row r="54" spans="1:30" x14ac:dyDescent="0.25">
      <c r="AD54" s="24"/>
    </row>
    <row r="55" spans="1:30" x14ac:dyDescent="0.25">
      <c r="AD55" s="24"/>
    </row>
    <row r="56" spans="1:30" x14ac:dyDescent="0.25">
      <c r="AD56" s="24"/>
    </row>
    <row r="57" spans="1:30" x14ac:dyDescent="0.25">
      <c r="A57" s="24"/>
      <c r="B57" s="24"/>
      <c r="C57" s="24"/>
      <c r="D57" s="24"/>
      <c r="E57" s="24"/>
      <c r="F57" s="24"/>
      <c r="H57" s="24"/>
      <c r="I57" s="24"/>
      <c r="J57" s="24"/>
      <c r="K57" s="24"/>
      <c r="L57" s="24"/>
      <c r="M57" s="24"/>
      <c r="N57" s="24"/>
      <c r="O57" s="24"/>
      <c r="P57" s="24"/>
      <c r="Q57" s="24"/>
      <c r="R57" s="24"/>
      <c r="S57" s="24"/>
      <c r="T57" s="24"/>
      <c r="U57" s="24"/>
      <c r="V57" s="24"/>
      <c r="W57" s="24"/>
      <c r="X57" s="24"/>
      <c r="Y57" s="24"/>
      <c r="Z57" s="24"/>
      <c r="AA57" s="24"/>
      <c r="AB57" s="24"/>
      <c r="AC57" s="24"/>
      <c r="AD57" s="24"/>
    </row>
    <row r="58" spans="1:30" x14ac:dyDescent="0.25">
      <c r="A58" s="24"/>
      <c r="B58" s="24"/>
      <c r="C58" s="24"/>
      <c r="D58" s="24"/>
      <c r="E58" s="24"/>
      <c r="F58" s="24"/>
      <c r="H58" s="24"/>
      <c r="I58" s="24"/>
      <c r="J58" s="24"/>
      <c r="K58" s="24"/>
      <c r="L58" s="24"/>
      <c r="M58" s="24"/>
      <c r="N58" s="24"/>
      <c r="O58" s="24"/>
      <c r="P58" s="24"/>
      <c r="Q58" s="24"/>
      <c r="R58" s="24"/>
      <c r="S58" s="24"/>
      <c r="T58" s="24"/>
      <c r="U58" s="24"/>
      <c r="V58" s="24"/>
      <c r="W58" s="24"/>
      <c r="X58" s="24"/>
      <c r="Y58" s="24"/>
      <c r="Z58" s="24"/>
      <c r="AA58" s="24"/>
      <c r="AB58" s="24"/>
      <c r="AC58" s="24"/>
      <c r="AD58" s="24"/>
    </row>
    <row r="59" spans="1:30" x14ac:dyDescent="0.25">
      <c r="G59" s="261"/>
      <c r="H59" s="28"/>
    </row>
    <row r="60" spans="1:30" x14ac:dyDescent="0.25">
      <c r="G60" s="261"/>
      <c r="H60" s="28"/>
    </row>
    <row r="61" spans="1:30" x14ac:dyDescent="0.25">
      <c r="G61" s="261"/>
      <c r="H61" s="28"/>
    </row>
    <row r="62" spans="1:30" x14ac:dyDescent="0.25">
      <c r="G62" s="261"/>
      <c r="H62" s="28"/>
    </row>
    <row r="63" spans="1:30" x14ac:dyDescent="0.25">
      <c r="G63" s="261"/>
      <c r="H63" s="28"/>
    </row>
    <row r="64" spans="1:30" x14ac:dyDescent="0.25">
      <c r="G64" s="261"/>
      <c r="H64" s="28"/>
    </row>
    <row r="65" spans="7:8" x14ac:dyDescent="0.25">
      <c r="G65" s="261"/>
      <c r="H65" s="28"/>
    </row>
    <row r="66" spans="7:8" x14ac:dyDescent="0.25">
      <c r="G66" s="261"/>
      <c r="H66" s="28"/>
    </row>
    <row r="67" spans="7:8" x14ac:dyDescent="0.25">
      <c r="G67" s="261"/>
      <c r="H67" s="28"/>
    </row>
    <row r="68" spans="7:8" x14ac:dyDescent="0.25">
      <c r="G68" s="261"/>
      <c r="H68" s="28"/>
    </row>
    <row r="69" spans="7:8" x14ac:dyDescent="0.25">
      <c r="G69" s="261"/>
      <c r="H69" s="28"/>
    </row>
    <row r="70" spans="7:8" x14ac:dyDescent="0.25">
      <c r="G70" s="261"/>
      <c r="H70" s="28"/>
    </row>
    <row r="71" spans="7:8" x14ac:dyDescent="0.25">
      <c r="G71" s="261"/>
      <c r="H71" s="28"/>
    </row>
    <row r="72" spans="7:8" x14ac:dyDescent="0.25">
      <c r="G72" s="261"/>
      <c r="H72" s="28"/>
    </row>
    <row r="73" spans="7:8" x14ac:dyDescent="0.25">
      <c r="G73" s="261"/>
      <c r="H73" s="28"/>
    </row>
    <row r="74" spans="7:8" x14ac:dyDescent="0.25">
      <c r="G74" s="261"/>
      <c r="H74" s="28"/>
    </row>
    <row r="75" spans="7:8" x14ac:dyDescent="0.25">
      <c r="G75" s="261"/>
      <c r="H75" s="28"/>
    </row>
    <row r="76" spans="7:8" x14ac:dyDescent="0.25">
      <c r="G76" s="261"/>
      <c r="H76" s="28"/>
    </row>
    <row r="77" spans="7:8" x14ac:dyDescent="0.25">
      <c r="G77" s="261"/>
      <c r="H77" s="28"/>
    </row>
    <row r="78" spans="7:8" x14ac:dyDescent="0.25">
      <c r="G78" s="261"/>
      <c r="H78" s="28"/>
    </row>
    <row r="79" spans="7:8" x14ac:dyDescent="0.25">
      <c r="G79" s="261"/>
      <c r="H79" s="28"/>
    </row>
    <row r="80" spans="7:8" x14ac:dyDescent="0.25">
      <c r="G80" s="261"/>
      <c r="H80" s="28"/>
    </row>
    <row r="81" spans="7:8" x14ac:dyDescent="0.25">
      <c r="G81" s="261"/>
      <c r="H81" s="28"/>
    </row>
    <row r="82" spans="7:8" x14ac:dyDescent="0.25">
      <c r="G82" s="261"/>
      <c r="H82" s="28"/>
    </row>
    <row r="83" spans="7:8" x14ac:dyDescent="0.25">
      <c r="G83" s="261"/>
      <c r="H83" s="28"/>
    </row>
    <row r="84" spans="7:8" x14ac:dyDescent="0.25">
      <c r="G84" s="261"/>
      <c r="H84" s="28"/>
    </row>
    <row r="85" spans="7:8" x14ac:dyDescent="0.25">
      <c r="G85" s="261"/>
      <c r="H85" s="28"/>
    </row>
    <row r="86" spans="7:8" x14ac:dyDescent="0.25">
      <c r="G86" s="261"/>
      <c r="H86" s="28"/>
    </row>
    <row r="87" spans="7:8" x14ac:dyDescent="0.25">
      <c r="G87" s="261"/>
      <c r="H87" s="28"/>
    </row>
    <row r="88" spans="7:8" x14ac:dyDescent="0.25">
      <c r="G88" s="261"/>
      <c r="H88" s="28"/>
    </row>
    <row r="89" spans="7:8" x14ac:dyDescent="0.25">
      <c r="G89" s="261"/>
      <c r="H89" s="28"/>
    </row>
    <row r="90" spans="7:8" x14ac:dyDescent="0.25">
      <c r="G90" s="261"/>
      <c r="H90" s="28"/>
    </row>
    <row r="91" spans="7:8" x14ac:dyDescent="0.25">
      <c r="G91" s="261"/>
      <c r="H91" s="28"/>
    </row>
    <row r="92" spans="7:8" x14ac:dyDescent="0.25">
      <c r="G92" s="261"/>
      <c r="H92" s="28"/>
    </row>
    <row r="93" spans="7:8" x14ac:dyDescent="0.25">
      <c r="G93" s="261"/>
      <c r="H93" s="28"/>
    </row>
    <row r="94" spans="7:8" x14ac:dyDescent="0.25">
      <c r="G94" s="261"/>
      <c r="H94" s="28"/>
    </row>
    <row r="95" spans="7:8" x14ac:dyDescent="0.25">
      <c r="G95" s="261"/>
      <c r="H95" s="28"/>
    </row>
    <row r="96" spans="7:8" x14ac:dyDescent="0.25">
      <c r="G96" s="261"/>
      <c r="H96" s="28"/>
    </row>
    <row r="97" spans="7:8" x14ac:dyDescent="0.25">
      <c r="G97" s="261"/>
      <c r="H97" s="28"/>
    </row>
    <row r="98" spans="7:8" x14ac:dyDescent="0.25">
      <c r="G98" s="261"/>
      <c r="H98" s="28"/>
    </row>
    <row r="99" spans="7:8" x14ac:dyDescent="0.25">
      <c r="G99" s="261"/>
      <c r="H99" s="28"/>
    </row>
    <row r="100" spans="7:8" x14ac:dyDescent="0.25">
      <c r="G100" s="261"/>
      <c r="H100" s="28"/>
    </row>
    <row r="101" spans="7:8" x14ac:dyDescent="0.25">
      <c r="G101" s="261"/>
      <c r="H101" s="28"/>
    </row>
    <row r="102" spans="7:8" x14ac:dyDescent="0.25">
      <c r="G102" s="261"/>
      <c r="H102" s="28"/>
    </row>
    <row r="103" spans="7:8" x14ac:dyDescent="0.25">
      <c r="G103" s="261"/>
      <c r="H103" s="28"/>
    </row>
    <row r="104" spans="7:8" x14ac:dyDescent="0.25">
      <c r="G104" s="261"/>
      <c r="H104" s="28"/>
    </row>
    <row r="105" spans="7:8" x14ac:dyDescent="0.25">
      <c r="G105" s="261"/>
      <c r="H105" s="28"/>
    </row>
    <row r="106" spans="7:8" x14ac:dyDescent="0.25">
      <c r="G106" s="261"/>
      <c r="H106" s="28"/>
    </row>
    <row r="107" spans="7:8" x14ac:dyDescent="0.25">
      <c r="G107" s="261"/>
      <c r="H107" s="28"/>
    </row>
    <row r="108" spans="7:8" x14ac:dyDescent="0.25">
      <c r="G108" s="261"/>
      <c r="H108" s="28"/>
    </row>
    <row r="109" spans="7:8" x14ac:dyDescent="0.25">
      <c r="G109" s="261"/>
      <c r="H109" s="28"/>
    </row>
    <row r="110" spans="7:8" x14ac:dyDescent="0.25">
      <c r="G110" s="261"/>
      <c r="H110" s="28"/>
    </row>
    <row r="111" spans="7:8" x14ac:dyDescent="0.25">
      <c r="G111" s="261"/>
      <c r="H111" s="28"/>
    </row>
    <row r="112" spans="7:8" x14ac:dyDescent="0.25">
      <c r="G112" s="261"/>
      <c r="H112" s="28"/>
    </row>
    <row r="113" spans="7:8" x14ac:dyDescent="0.25">
      <c r="G113" s="261"/>
      <c r="H113" s="28"/>
    </row>
    <row r="114" spans="7:8" x14ac:dyDescent="0.25">
      <c r="G114" s="261"/>
      <c r="H114" s="28"/>
    </row>
    <row r="115" spans="7:8" x14ac:dyDescent="0.25">
      <c r="G115" s="261"/>
      <c r="H115" s="28"/>
    </row>
    <row r="116" spans="7:8" x14ac:dyDescent="0.25">
      <c r="G116" s="261"/>
      <c r="H116" s="28"/>
    </row>
    <row r="117" spans="7:8" x14ac:dyDescent="0.25">
      <c r="G117" s="261"/>
      <c r="H117" s="28"/>
    </row>
    <row r="118" spans="7:8" x14ac:dyDescent="0.25">
      <c r="G118" s="261"/>
      <c r="H118" s="28"/>
    </row>
    <row r="119" spans="7:8" x14ac:dyDescent="0.25">
      <c r="G119" s="261"/>
      <c r="H119" s="28"/>
    </row>
    <row r="120" spans="7:8" x14ac:dyDescent="0.25">
      <c r="G120" s="261"/>
      <c r="H120" s="28"/>
    </row>
    <row r="121" spans="7:8" x14ac:dyDescent="0.25">
      <c r="G121" s="261"/>
      <c r="H121" s="28"/>
    </row>
    <row r="122" spans="7:8" x14ac:dyDescent="0.25">
      <c r="G122" s="261"/>
      <c r="H122" s="28"/>
    </row>
    <row r="123" spans="7:8" x14ac:dyDescent="0.25">
      <c r="G123" s="261"/>
      <c r="H123" s="28"/>
    </row>
    <row r="124" spans="7:8" x14ac:dyDescent="0.25">
      <c r="G124" s="261"/>
      <c r="H124" s="28"/>
    </row>
    <row r="125" spans="7:8" x14ac:dyDescent="0.25">
      <c r="G125" s="261"/>
      <c r="H125" s="28"/>
    </row>
    <row r="126" spans="7:8" x14ac:dyDescent="0.25">
      <c r="G126" s="261"/>
      <c r="H126" s="28"/>
    </row>
    <row r="127" spans="7:8" x14ac:dyDescent="0.25">
      <c r="G127" s="261"/>
      <c r="H127" s="28"/>
    </row>
    <row r="128" spans="7:8" x14ac:dyDescent="0.25">
      <c r="G128" s="261"/>
      <c r="H128" s="28"/>
    </row>
    <row r="129" spans="7:8" x14ac:dyDescent="0.25">
      <c r="G129" s="261"/>
      <c r="H129" s="28"/>
    </row>
    <row r="130" spans="7:8" x14ac:dyDescent="0.25">
      <c r="G130" s="261"/>
      <c r="H130" s="28"/>
    </row>
    <row r="131" spans="7:8" x14ac:dyDescent="0.25">
      <c r="G131" s="261"/>
      <c r="H131" s="28"/>
    </row>
    <row r="132" spans="7:8" x14ac:dyDescent="0.25">
      <c r="G132" s="261"/>
      <c r="H132" s="28"/>
    </row>
    <row r="133" spans="7:8" x14ac:dyDescent="0.25">
      <c r="G133" s="261"/>
      <c r="H133" s="28"/>
    </row>
    <row r="134" spans="7:8" x14ac:dyDescent="0.25">
      <c r="G134" s="261"/>
      <c r="H134" s="28"/>
    </row>
    <row r="135" spans="7:8" x14ac:dyDescent="0.25">
      <c r="G135" s="261"/>
      <c r="H135" s="28"/>
    </row>
    <row r="136" spans="7:8" x14ac:dyDescent="0.25">
      <c r="G136" s="261"/>
      <c r="H136" s="28"/>
    </row>
    <row r="137" spans="7:8" x14ac:dyDescent="0.25">
      <c r="G137" s="261"/>
      <c r="H137" s="28"/>
    </row>
    <row r="138" spans="7:8" x14ac:dyDescent="0.25">
      <c r="G138" s="261"/>
      <c r="H138" s="28"/>
    </row>
    <row r="139" spans="7:8" x14ac:dyDescent="0.25">
      <c r="G139" s="261"/>
      <c r="H139" s="28"/>
    </row>
    <row r="140" spans="7:8" x14ac:dyDescent="0.25">
      <c r="G140" s="261"/>
      <c r="H140" s="28"/>
    </row>
    <row r="141" spans="7:8" x14ac:dyDescent="0.25">
      <c r="G141" s="261"/>
      <c r="H141" s="28"/>
    </row>
    <row r="142" spans="7:8" x14ac:dyDescent="0.25">
      <c r="G142" s="261"/>
      <c r="H142" s="28"/>
    </row>
    <row r="143" spans="7:8" x14ac:dyDescent="0.25">
      <c r="G143" s="261"/>
      <c r="H143" s="28"/>
    </row>
    <row r="144" spans="7:8" x14ac:dyDescent="0.25">
      <c r="G144" s="261"/>
      <c r="H144" s="28"/>
    </row>
    <row r="145" spans="7:8" x14ac:dyDescent="0.25">
      <c r="G145" s="261"/>
      <c r="H145" s="28"/>
    </row>
    <row r="146" spans="7:8" x14ac:dyDescent="0.25">
      <c r="G146" s="261"/>
      <c r="H146" s="28"/>
    </row>
    <row r="147" spans="7:8" x14ac:dyDescent="0.25">
      <c r="G147" s="261"/>
      <c r="H147" s="28"/>
    </row>
    <row r="148" spans="7:8" x14ac:dyDescent="0.25">
      <c r="G148" s="261"/>
      <c r="H148" s="28"/>
    </row>
    <row r="149" spans="7:8" x14ac:dyDescent="0.25">
      <c r="G149" s="261"/>
      <c r="H149" s="28"/>
    </row>
    <row r="150" spans="7:8" x14ac:dyDescent="0.25">
      <c r="G150" s="261"/>
      <c r="H150" s="28"/>
    </row>
    <row r="151" spans="7:8" x14ac:dyDescent="0.25">
      <c r="G151" s="261"/>
      <c r="H151" s="28"/>
    </row>
    <row r="152" spans="7:8" x14ac:dyDescent="0.25">
      <c r="G152" s="261"/>
      <c r="H152" s="28"/>
    </row>
    <row r="153" spans="7:8" x14ac:dyDescent="0.25">
      <c r="G153" s="261"/>
      <c r="H153" s="28"/>
    </row>
    <row r="154" spans="7:8" x14ac:dyDescent="0.25">
      <c r="G154" s="261"/>
      <c r="H154" s="28"/>
    </row>
    <row r="155" spans="7:8" x14ac:dyDescent="0.25">
      <c r="G155" s="261"/>
      <c r="H155" s="28"/>
    </row>
    <row r="156" spans="7:8" x14ac:dyDescent="0.25">
      <c r="G156" s="261"/>
      <c r="H156" s="28"/>
    </row>
    <row r="157" spans="7:8" x14ac:dyDescent="0.25">
      <c r="G157" s="261"/>
      <c r="H157" s="28"/>
    </row>
    <row r="158" spans="7:8" x14ac:dyDescent="0.25">
      <c r="G158" s="261"/>
      <c r="H158" s="28"/>
    </row>
    <row r="159" spans="7:8" x14ac:dyDescent="0.25">
      <c r="G159" s="261"/>
      <c r="H159" s="28"/>
    </row>
    <row r="160" spans="7:8" x14ac:dyDescent="0.25">
      <c r="G160" s="261"/>
      <c r="H160" s="28"/>
    </row>
    <row r="161" spans="7:8" x14ac:dyDescent="0.25">
      <c r="G161" s="261"/>
      <c r="H161" s="28"/>
    </row>
    <row r="162" spans="7:8" x14ac:dyDescent="0.25">
      <c r="G162" s="261"/>
      <c r="H162" s="28"/>
    </row>
    <row r="163" spans="7:8" x14ac:dyDescent="0.25">
      <c r="G163" s="261"/>
      <c r="H163" s="28"/>
    </row>
    <row r="164" spans="7:8" x14ac:dyDescent="0.25">
      <c r="G164" s="261"/>
      <c r="H164" s="28"/>
    </row>
    <row r="165" spans="7:8" x14ac:dyDescent="0.25">
      <c r="G165" s="261"/>
      <c r="H165" s="28"/>
    </row>
    <row r="166" spans="7:8" x14ac:dyDescent="0.25">
      <c r="G166" s="261"/>
      <c r="H166" s="28"/>
    </row>
    <row r="167" spans="7:8" x14ac:dyDescent="0.25">
      <c r="G167" s="261"/>
      <c r="H167" s="28"/>
    </row>
    <row r="168" spans="7:8" x14ac:dyDescent="0.25">
      <c r="G168" s="261"/>
      <c r="H168" s="28"/>
    </row>
    <row r="169" spans="7:8" x14ac:dyDescent="0.25">
      <c r="G169" s="261"/>
      <c r="H169" s="28"/>
    </row>
    <row r="170" spans="7:8" x14ac:dyDescent="0.25">
      <c r="G170" s="261"/>
      <c r="H170" s="28"/>
    </row>
    <row r="171" spans="7:8" x14ac:dyDescent="0.25">
      <c r="G171" s="261"/>
      <c r="H171" s="28"/>
    </row>
    <row r="172" spans="7:8" x14ac:dyDescent="0.25">
      <c r="G172" s="261"/>
      <c r="H172" s="28"/>
    </row>
    <row r="173" spans="7:8" x14ac:dyDescent="0.25">
      <c r="G173" s="261"/>
      <c r="H173" s="28"/>
    </row>
    <row r="174" spans="7:8" x14ac:dyDescent="0.25">
      <c r="G174" s="261"/>
      <c r="H174" s="28"/>
    </row>
    <row r="175" spans="7:8" x14ac:dyDescent="0.25">
      <c r="G175" s="261"/>
      <c r="H175" s="28"/>
    </row>
    <row r="176" spans="7:8" x14ac:dyDescent="0.25">
      <c r="G176" s="261"/>
      <c r="H176" s="28"/>
    </row>
    <row r="177" spans="7:8" x14ac:dyDescent="0.25">
      <c r="G177" s="261"/>
      <c r="H177" s="28"/>
    </row>
    <row r="178" spans="7:8" x14ac:dyDescent="0.25">
      <c r="G178" s="261"/>
      <c r="H178" s="28"/>
    </row>
    <row r="179" spans="7:8" x14ac:dyDescent="0.25">
      <c r="G179" s="261"/>
      <c r="H179" s="28"/>
    </row>
    <row r="180" spans="7:8" x14ac:dyDescent="0.25">
      <c r="G180" s="261"/>
      <c r="H180" s="28"/>
    </row>
    <row r="181" spans="7:8" x14ac:dyDescent="0.25">
      <c r="G181" s="261"/>
      <c r="H181" s="28"/>
    </row>
    <row r="182" spans="7:8" x14ac:dyDescent="0.25">
      <c r="G182" s="261"/>
      <c r="H182" s="28"/>
    </row>
    <row r="183" spans="7:8" x14ac:dyDescent="0.25">
      <c r="G183" s="261"/>
      <c r="H183" s="28"/>
    </row>
    <row r="184" spans="7:8" x14ac:dyDescent="0.25">
      <c r="G184" s="261"/>
      <c r="H184" s="28"/>
    </row>
    <row r="185" spans="7:8" x14ac:dyDescent="0.25">
      <c r="G185" s="261"/>
      <c r="H185" s="28"/>
    </row>
    <row r="186" spans="7:8" x14ac:dyDescent="0.25">
      <c r="G186" s="261"/>
      <c r="H186" s="28"/>
    </row>
    <row r="187" spans="7:8" x14ac:dyDescent="0.25">
      <c r="G187" s="261"/>
      <c r="H187" s="28"/>
    </row>
    <row r="188" spans="7:8" x14ac:dyDescent="0.25">
      <c r="G188" s="261"/>
      <c r="H188" s="28"/>
    </row>
    <row r="189" spans="7:8" x14ac:dyDescent="0.25">
      <c r="G189" s="261"/>
      <c r="H189" s="28"/>
    </row>
    <row r="190" spans="7:8" x14ac:dyDescent="0.25">
      <c r="G190" s="261"/>
      <c r="H190" s="28"/>
    </row>
    <row r="191" spans="7:8" x14ac:dyDescent="0.25">
      <c r="G191" s="261"/>
      <c r="H191" s="28"/>
    </row>
    <row r="192" spans="7:8" x14ac:dyDescent="0.25">
      <c r="G192" s="261"/>
      <c r="H192" s="28"/>
    </row>
    <row r="193" spans="7:8" x14ac:dyDescent="0.25">
      <c r="G193" s="261"/>
      <c r="H193" s="28"/>
    </row>
    <row r="194" spans="7:8" x14ac:dyDescent="0.25">
      <c r="G194" s="261"/>
      <c r="H194" s="28"/>
    </row>
    <row r="195" spans="7:8" x14ac:dyDescent="0.25">
      <c r="G195" s="261"/>
      <c r="H195" s="28"/>
    </row>
    <row r="196" spans="7:8" x14ac:dyDescent="0.25">
      <c r="G196" s="261"/>
      <c r="H196" s="28"/>
    </row>
    <row r="197" spans="7:8" x14ac:dyDescent="0.25">
      <c r="G197" s="261"/>
      <c r="H197" s="28"/>
    </row>
    <row r="198" spans="7:8" x14ac:dyDescent="0.25">
      <c r="G198" s="261"/>
      <c r="H198" s="28"/>
    </row>
    <row r="199" spans="7:8" x14ac:dyDescent="0.25">
      <c r="G199" s="261"/>
      <c r="H199" s="28"/>
    </row>
    <row r="200" spans="7:8" x14ac:dyDescent="0.25">
      <c r="G200" s="261"/>
      <c r="H200" s="28"/>
    </row>
    <row r="201" spans="7:8" x14ac:dyDescent="0.25">
      <c r="G201" s="261"/>
      <c r="H201" s="28"/>
    </row>
    <row r="202" spans="7:8" x14ac:dyDescent="0.25">
      <c r="G202" s="261"/>
      <c r="H202" s="28"/>
    </row>
    <row r="203" spans="7:8" x14ac:dyDescent="0.25">
      <c r="G203" s="261"/>
      <c r="H203" s="28"/>
    </row>
    <row r="204" spans="7:8" x14ac:dyDescent="0.25">
      <c r="G204" s="261"/>
      <c r="H204" s="28"/>
    </row>
    <row r="205" spans="7:8" x14ac:dyDescent="0.25">
      <c r="G205" s="261"/>
      <c r="H205" s="28"/>
    </row>
    <row r="206" spans="7:8" x14ac:dyDescent="0.25">
      <c r="G206" s="261"/>
      <c r="H206" s="28"/>
    </row>
    <row r="207" spans="7:8" x14ac:dyDescent="0.25">
      <c r="G207" s="261"/>
      <c r="H207" s="28"/>
    </row>
    <row r="208" spans="7:8" x14ac:dyDescent="0.25">
      <c r="G208" s="261"/>
      <c r="H208" s="28"/>
    </row>
    <row r="209" spans="7:8" x14ac:dyDescent="0.25">
      <c r="G209" s="261"/>
      <c r="H209" s="28"/>
    </row>
    <row r="210" spans="7:8" x14ac:dyDescent="0.25">
      <c r="G210" s="261"/>
      <c r="H210" s="28"/>
    </row>
    <row r="211" spans="7:8" x14ac:dyDescent="0.25">
      <c r="G211" s="261"/>
      <c r="H211" s="28"/>
    </row>
    <row r="212" spans="7:8" x14ac:dyDescent="0.25">
      <c r="G212" s="261"/>
      <c r="H212" s="28"/>
    </row>
    <row r="213" spans="7:8" x14ac:dyDescent="0.25">
      <c r="G213" s="261"/>
      <c r="H213" s="28"/>
    </row>
    <row r="214" spans="7:8" x14ac:dyDescent="0.25">
      <c r="G214" s="261"/>
      <c r="H214" s="28"/>
    </row>
    <row r="215" spans="7:8" x14ac:dyDescent="0.25">
      <c r="G215" s="261"/>
      <c r="H215" s="28"/>
    </row>
    <row r="216" spans="7:8" x14ac:dyDescent="0.25">
      <c r="G216" s="261"/>
      <c r="H216" s="28"/>
    </row>
    <row r="217" spans="7:8" x14ac:dyDescent="0.25">
      <c r="G217" s="261"/>
      <c r="H217" s="28"/>
    </row>
    <row r="218" spans="7:8" x14ac:dyDescent="0.25">
      <c r="G218" s="261"/>
      <c r="H218" s="28"/>
    </row>
    <row r="219" spans="7:8" x14ac:dyDescent="0.25">
      <c r="G219" s="261"/>
      <c r="H219" s="28"/>
    </row>
    <row r="220" spans="7:8" x14ac:dyDescent="0.25">
      <c r="G220" s="261"/>
      <c r="H220" s="28"/>
    </row>
    <row r="221" spans="7:8" x14ac:dyDescent="0.25">
      <c r="G221" s="261"/>
      <c r="H221" s="28"/>
    </row>
    <row r="222" spans="7:8" x14ac:dyDescent="0.25">
      <c r="G222" s="261"/>
      <c r="H222" s="28"/>
    </row>
    <row r="223" spans="7:8" x14ac:dyDescent="0.25">
      <c r="G223" s="261"/>
      <c r="H223" s="28"/>
    </row>
    <row r="224" spans="7:8" x14ac:dyDescent="0.25">
      <c r="G224" s="261"/>
      <c r="H224" s="28"/>
    </row>
    <row r="225" spans="7:8" x14ac:dyDescent="0.25">
      <c r="G225" s="261"/>
      <c r="H225" s="28"/>
    </row>
    <row r="226" spans="7:8" x14ac:dyDescent="0.25">
      <c r="G226" s="261"/>
      <c r="H226" s="28"/>
    </row>
    <row r="227" spans="7:8" x14ac:dyDescent="0.25">
      <c r="G227" s="261"/>
      <c r="H227" s="28"/>
    </row>
    <row r="228" spans="7:8" x14ac:dyDescent="0.25">
      <c r="G228" s="261"/>
      <c r="H228" s="28"/>
    </row>
    <row r="229" spans="7:8" x14ac:dyDescent="0.25">
      <c r="G229" s="261"/>
      <c r="H229" s="28"/>
    </row>
    <row r="230" spans="7:8" x14ac:dyDescent="0.25">
      <c r="G230" s="261"/>
      <c r="H230" s="28"/>
    </row>
    <row r="231" spans="7:8" x14ac:dyDescent="0.25">
      <c r="G231" s="261"/>
      <c r="H231" s="28"/>
    </row>
    <row r="232" spans="7:8" x14ac:dyDescent="0.25">
      <c r="G232" s="261"/>
      <c r="H232" s="28"/>
    </row>
    <row r="233" spans="7:8" x14ac:dyDescent="0.25">
      <c r="G233" s="261"/>
      <c r="H233" s="28"/>
    </row>
    <row r="234" spans="7:8" x14ac:dyDescent="0.25">
      <c r="G234" s="261"/>
      <c r="H234" s="28"/>
    </row>
    <row r="235" spans="7:8" x14ac:dyDescent="0.25">
      <c r="G235" s="261"/>
      <c r="H235" s="28"/>
    </row>
    <row r="236" spans="7:8" x14ac:dyDescent="0.25">
      <c r="G236" s="261"/>
      <c r="H236" s="28"/>
    </row>
    <row r="237" spans="7:8" x14ac:dyDescent="0.25">
      <c r="G237" s="261"/>
      <c r="H237" s="28"/>
    </row>
    <row r="238" spans="7:8" x14ac:dyDescent="0.25">
      <c r="G238" s="261"/>
      <c r="H238" s="28"/>
    </row>
    <row r="239" spans="7:8" x14ac:dyDescent="0.25">
      <c r="G239" s="261"/>
      <c r="H239" s="28"/>
    </row>
    <row r="240" spans="7:8" x14ac:dyDescent="0.25">
      <c r="G240" s="261"/>
      <c r="H240" s="28"/>
    </row>
    <row r="241" spans="7:8" x14ac:dyDescent="0.25">
      <c r="G241" s="261"/>
      <c r="H241" s="28"/>
    </row>
    <row r="242" spans="7:8" x14ac:dyDescent="0.25">
      <c r="G242" s="261"/>
      <c r="H242" s="28"/>
    </row>
    <row r="243" spans="7:8" x14ac:dyDescent="0.25">
      <c r="G243" s="261"/>
      <c r="H243" s="28"/>
    </row>
    <row r="244" spans="7:8" x14ac:dyDescent="0.25">
      <c r="G244" s="261"/>
      <c r="H244" s="28"/>
    </row>
    <row r="245" spans="7:8" x14ac:dyDescent="0.25">
      <c r="G245" s="261"/>
      <c r="H245" s="28"/>
    </row>
    <row r="246" spans="7:8" x14ac:dyDescent="0.25">
      <c r="G246" s="261"/>
      <c r="H246" s="28"/>
    </row>
    <row r="247" spans="7:8" x14ac:dyDescent="0.25">
      <c r="G247" s="261"/>
      <c r="H247" s="28"/>
    </row>
    <row r="248" spans="7:8" x14ac:dyDescent="0.25">
      <c r="G248" s="261"/>
      <c r="H248" s="28"/>
    </row>
    <row r="249" spans="7:8" x14ac:dyDescent="0.25">
      <c r="G249" s="261"/>
      <c r="H249" s="28"/>
    </row>
    <row r="250" spans="7:8" x14ac:dyDescent="0.25">
      <c r="G250" s="261"/>
      <c r="H250" s="28"/>
    </row>
    <row r="251" spans="7:8" x14ac:dyDescent="0.25">
      <c r="G251" s="261"/>
      <c r="H251" s="28"/>
    </row>
    <row r="252" spans="7:8" x14ac:dyDescent="0.25">
      <c r="G252" s="261"/>
      <c r="H252" s="28"/>
    </row>
    <row r="253" spans="7:8" x14ac:dyDescent="0.25">
      <c r="G253" s="261"/>
      <c r="H253" s="28"/>
    </row>
    <row r="254" spans="7:8" x14ac:dyDescent="0.25">
      <c r="G254" s="261"/>
      <c r="H254" s="28"/>
    </row>
    <row r="255" spans="7:8" x14ac:dyDescent="0.25">
      <c r="G255" s="261"/>
      <c r="H255" s="28"/>
    </row>
    <row r="256" spans="7:8" x14ac:dyDescent="0.25">
      <c r="G256" s="261"/>
      <c r="H256" s="28"/>
    </row>
    <row r="257" spans="7:8" x14ac:dyDescent="0.25">
      <c r="G257" s="261"/>
      <c r="H257" s="28"/>
    </row>
    <row r="258" spans="7:8" x14ac:dyDescent="0.25">
      <c r="G258" s="261"/>
      <c r="H258" s="28"/>
    </row>
    <row r="259" spans="7:8" x14ac:dyDescent="0.25">
      <c r="G259" s="261"/>
      <c r="H259" s="28"/>
    </row>
    <row r="260" spans="7:8" x14ac:dyDescent="0.25">
      <c r="G260" s="261"/>
      <c r="H260" s="28"/>
    </row>
    <row r="261" spans="7:8" x14ac:dyDescent="0.25">
      <c r="G261" s="261"/>
      <c r="H261" s="28"/>
    </row>
    <row r="262" spans="7:8" x14ac:dyDescent="0.25">
      <c r="G262" s="261"/>
      <c r="H262" s="28"/>
    </row>
    <row r="263" spans="7:8" x14ac:dyDescent="0.25">
      <c r="G263" s="261"/>
      <c r="H263" s="28"/>
    </row>
    <row r="264" spans="7:8" x14ac:dyDescent="0.25">
      <c r="G264" s="261"/>
      <c r="H264" s="28"/>
    </row>
    <row r="265" spans="7:8" x14ac:dyDescent="0.25">
      <c r="G265" s="261"/>
      <c r="H265" s="28"/>
    </row>
    <row r="266" spans="7:8" x14ac:dyDescent="0.25">
      <c r="G266" s="261"/>
      <c r="H266" s="28"/>
    </row>
    <row r="267" spans="7:8" x14ac:dyDescent="0.25">
      <c r="G267" s="261"/>
      <c r="H267" s="28"/>
    </row>
    <row r="268" spans="7:8" x14ac:dyDescent="0.25">
      <c r="G268" s="261"/>
      <c r="H268" s="28"/>
    </row>
    <row r="269" spans="7:8" x14ac:dyDescent="0.25">
      <c r="G269" s="261"/>
      <c r="H269" s="28"/>
    </row>
    <row r="270" spans="7:8" x14ac:dyDescent="0.25">
      <c r="G270" s="261"/>
      <c r="H270" s="28"/>
    </row>
    <row r="271" spans="7:8" x14ac:dyDescent="0.25">
      <c r="G271" s="261"/>
      <c r="H271" s="28"/>
    </row>
    <row r="272" spans="7:8" x14ac:dyDescent="0.25">
      <c r="G272" s="261"/>
      <c r="H272" s="28"/>
    </row>
    <row r="273" spans="7:8" x14ac:dyDescent="0.25">
      <c r="G273" s="261"/>
      <c r="H273" s="28"/>
    </row>
    <row r="274" spans="7:8" x14ac:dyDescent="0.25">
      <c r="G274" s="261"/>
      <c r="H274" s="28"/>
    </row>
    <row r="275" spans="7:8" x14ac:dyDescent="0.25">
      <c r="G275" s="261"/>
      <c r="H275" s="28"/>
    </row>
    <row r="276" spans="7:8" x14ac:dyDescent="0.25">
      <c r="G276" s="261"/>
      <c r="H276" s="28"/>
    </row>
    <row r="277" spans="7:8" x14ac:dyDescent="0.25">
      <c r="G277" s="261"/>
      <c r="H277" s="28"/>
    </row>
    <row r="278" spans="7:8" x14ac:dyDescent="0.25">
      <c r="G278" s="261"/>
      <c r="H278" s="28"/>
    </row>
    <row r="279" spans="7:8" x14ac:dyDescent="0.25">
      <c r="G279" s="261"/>
      <c r="H279" s="28"/>
    </row>
    <row r="280" spans="7:8" x14ac:dyDescent="0.25">
      <c r="G280" s="261"/>
      <c r="H280" s="28"/>
    </row>
    <row r="281" spans="7:8" x14ac:dyDescent="0.25">
      <c r="G281" s="261"/>
      <c r="H281" s="28"/>
    </row>
    <row r="282" spans="7:8" x14ac:dyDescent="0.25">
      <c r="G282" s="261"/>
      <c r="H282" s="28"/>
    </row>
    <row r="283" spans="7:8" x14ac:dyDescent="0.25">
      <c r="G283" s="261"/>
      <c r="H283" s="28"/>
    </row>
    <row r="284" spans="7:8" x14ac:dyDescent="0.25">
      <c r="G284" s="261"/>
      <c r="H284" s="28"/>
    </row>
    <row r="285" spans="7:8" x14ac:dyDescent="0.25">
      <c r="G285" s="261"/>
      <c r="H285" s="28"/>
    </row>
    <row r="286" spans="7:8" x14ac:dyDescent="0.25">
      <c r="G286" s="261"/>
      <c r="H286" s="28"/>
    </row>
    <row r="287" spans="7:8" x14ac:dyDescent="0.25">
      <c r="G287" s="261"/>
      <c r="H287" s="28"/>
    </row>
    <row r="288" spans="7:8" x14ac:dyDescent="0.25">
      <c r="G288" s="261"/>
      <c r="H288" s="28"/>
    </row>
    <row r="289" spans="7:8" x14ac:dyDescent="0.25">
      <c r="G289" s="261"/>
      <c r="H289" s="28"/>
    </row>
    <row r="290" spans="7:8" x14ac:dyDescent="0.25">
      <c r="G290" s="261"/>
      <c r="H290" s="28"/>
    </row>
    <row r="291" spans="7:8" x14ac:dyDescent="0.25">
      <c r="G291" s="261"/>
      <c r="H291" s="28"/>
    </row>
    <row r="292" spans="7:8" x14ac:dyDescent="0.25">
      <c r="G292" s="261"/>
      <c r="H292" s="28"/>
    </row>
    <row r="293" spans="7:8" x14ac:dyDescent="0.25">
      <c r="G293" s="261"/>
      <c r="H293" s="28"/>
    </row>
    <row r="294" spans="7:8" x14ac:dyDescent="0.25">
      <c r="G294" s="261"/>
      <c r="H294" s="28"/>
    </row>
    <row r="295" spans="7:8" x14ac:dyDescent="0.25">
      <c r="G295" s="261"/>
      <c r="H295" s="28"/>
    </row>
    <row r="296" spans="7:8" x14ac:dyDescent="0.25">
      <c r="G296" s="261"/>
      <c r="H296" s="28"/>
    </row>
    <row r="297" spans="7:8" x14ac:dyDescent="0.25">
      <c r="G297" s="261"/>
      <c r="H297" s="28"/>
    </row>
    <row r="298" spans="7:8" x14ac:dyDescent="0.25">
      <c r="G298" s="261"/>
      <c r="H298" s="28"/>
    </row>
    <row r="299" spans="7:8" x14ac:dyDescent="0.25">
      <c r="G299" s="261"/>
      <c r="H299" s="28"/>
    </row>
    <row r="300" spans="7:8" x14ac:dyDescent="0.25">
      <c r="G300" s="261"/>
      <c r="H300" s="28"/>
    </row>
    <row r="301" spans="7:8" x14ac:dyDescent="0.25">
      <c r="G301" s="261"/>
      <c r="H301" s="28"/>
    </row>
    <row r="302" spans="7:8" x14ac:dyDescent="0.25">
      <c r="G302" s="261"/>
      <c r="H302" s="28"/>
    </row>
    <row r="303" spans="7:8" x14ac:dyDescent="0.25">
      <c r="G303" s="261"/>
      <c r="H303" s="28"/>
    </row>
    <row r="304" spans="7:8" x14ac:dyDescent="0.25">
      <c r="G304" s="261"/>
      <c r="H304" s="28"/>
    </row>
    <row r="305" spans="7:8" x14ac:dyDescent="0.25">
      <c r="G305" s="261"/>
      <c r="H305" s="28"/>
    </row>
    <row r="306" spans="7:8" x14ac:dyDescent="0.25">
      <c r="G306" s="261"/>
      <c r="H306" s="28"/>
    </row>
    <row r="307" spans="7:8" x14ac:dyDescent="0.25">
      <c r="G307" s="261"/>
      <c r="H307" s="28"/>
    </row>
    <row r="308" spans="7:8" x14ac:dyDescent="0.25">
      <c r="G308" s="261"/>
      <c r="H308" s="28"/>
    </row>
    <row r="309" spans="7:8" x14ac:dyDescent="0.25">
      <c r="G309" s="261"/>
      <c r="H309" s="28"/>
    </row>
    <row r="310" spans="7:8" x14ac:dyDescent="0.25">
      <c r="G310" s="261"/>
      <c r="H310" s="28"/>
    </row>
    <row r="311" spans="7:8" x14ac:dyDescent="0.25">
      <c r="G311" s="261"/>
      <c r="H311" s="28"/>
    </row>
    <row r="312" spans="7:8" x14ac:dyDescent="0.25">
      <c r="G312" s="261"/>
      <c r="H312" s="28"/>
    </row>
    <row r="313" spans="7:8" x14ac:dyDescent="0.25">
      <c r="G313" s="261"/>
      <c r="H313" s="28"/>
    </row>
    <row r="314" spans="7:8" x14ac:dyDescent="0.25">
      <c r="G314" s="261"/>
      <c r="H314" s="28"/>
    </row>
    <row r="315" spans="7:8" x14ac:dyDescent="0.25">
      <c r="G315" s="261"/>
      <c r="H315" s="28"/>
    </row>
    <row r="316" spans="7:8" x14ac:dyDescent="0.25">
      <c r="G316" s="261"/>
      <c r="H316" s="28"/>
    </row>
    <row r="317" spans="7:8" x14ac:dyDescent="0.25">
      <c r="G317" s="261"/>
      <c r="H317" s="28"/>
    </row>
    <row r="318" spans="7:8" x14ac:dyDescent="0.25">
      <c r="G318" s="261"/>
      <c r="H318" s="28"/>
    </row>
    <row r="319" spans="7:8" x14ac:dyDescent="0.25">
      <c r="G319" s="261"/>
      <c r="H319" s="28"/>
    </row>
    <row r="320" spans="7:8" x14ac:dyDescent="0.25">
      <c r="G320" s="261"/>
      <c r="H320" s="28"/>
    </row>
    <row r="321" spans="7:8" x14ac:dyDescent="0.25">
      <c r="G321" s="261"/>
      <c r="H321" s="28"/>
    </row>
    <row r="322" spans="7:8" x14ac:dyDescent="0.25">
      <c r="G322" s="261"/>
      <c r="H322" s="28"/>
    </row>
    <row r="323" spans="7:8" x14ac:dyDescent="0.25">
      <c r="G323" s="261"/>
      <c r="H323" s="28"/>
    </row>
    <row r="324" spans="7:8" x14ac:dyDescent="0.25">
      <c r="G324" s="261"/>
      <c r="H324" s="28"/>
    </row>
    <row r="325" spans="7:8" x14ac:dyDescent="0.25">
      <c r="G325" s="261"/>
      <c r="H325" s="28"/>
    </row>
    <row r="326" spans="7:8" x14ac:dyDescent="0.25">
      <c r="G326" s="261"/>
      <c r="H326" s="28"/>
    </row>
    <row r="327" spans="7:8" x14ac:dyDescent="0.25">
      <c r="G327" s="261"/>
      <c r="H327" s="28"/>
    </row>
    <row r="328" spans="7:8" x14ac:dyDescent="0.25">
      <c r="G328" s="261"/>
      <c r="H328" s="28"/>
    </row>
    <row r="329" spans="7:8" x14ac:dyDescent="0.25">
      <c r="G329" s="261"/>
      <c r="H329" s="28"/>
    </row>
    <row r="330" spans="7:8" x14ac:dyDescent="0.25">
      <c r="G330" s="261"/>
      <c r="H330" s="28"/>
    </row>
    <row r="331" spans="7:8" x14ac:dyDescent="0.25">
      <c r="G331" s="261"/>
      <c r="H331" s="28"/>
    </row>
    <row r="332" spans="7:8" x14ac:dyDescent="0.25">
      <c r="G332" s="261"/>
      <c r="H332" s="28"/>
    </row>
    <row r="333" spans="7:8" x14ac:dyDescent="0.25">
      <c r="G333" s="261"/>
      <c r="H333" s="28"/>
    </row>
    <row r="334" spans="7:8" x14ac:dyDescent="0.25">
      <c r="G334" s="261"/>
      <c r="H334" s="28"/>
    </row>
    <row r="335" spans="7:8" x14ac:dyDescent="0.25">
      <c r="G335" s="261"/>
      <c r="H335" s="28"/>
    </row>
    <row r="336" spans="7:8" x14ac:dyDescent="0.25">
      <c r="G336" s="261"/>
      <c r="H336" s="28"/>
    </row>
    <row r="337" spans="7:8" x14ac:dyDescent="0.25">
      <c r="G337" s="261"/>
      <c r="H337" s="28"/>
    </row>
    <row r="338" spans="7:8" x14ac:dyDescent="0.25">
      <c r="G338" s="261"/>
      <c r="H338" s="28"/>
    </row>
    <row r="339" spans="7:8" x14ac:dyDescent="0.25">
      <c r="G339" s="261"/>
      <c r="H339" s="28"/>
    </row>
    <row r="340" spans="7:8" x14ac:dyDescent="0.25">
      <c r="G340" s="261"/>
      <c r="H340" s="28"/>
    </row>
    <row r="341" spans="7:8" x14ac:dyDescent="0.25">
      <c r="G341" s="261"/>
      <c r="H341" s="28"/>
    </row>
    <row r="342" spans="7:8" x14ac:dyDescent="0.25">
      <c r="G342" s="261"/>
      <c r="H342" s="28"/>
    </row>
    <row r="343" spans="7:8" x14ac:dyDescent="0.25">
      <c r="G343" s="261"/>
      <c r="H343" s="28"/>
    </row>
    <row r="344" spans="7:8" x14ac:dyDescent="0.25">
      <c r="G344" s="261"/>
      <c r="H344" s="28"/>
    </row>
    <row r="345" spans="7:8" x14ac:dyDescent="0.25">
      <c r="G345" s="261"/>
      <c r="H345" s="28"/>
    </row>
    <row r="346" spans="7:8" x14ac:dyDescent="0.25">
      <c r="G346" s="261"/>
      <c r="H346" s="28"/>
    </row>
    <row r="347" spans="7:8" x14ac:dyDescent="0.25">
      <c r="G347" s="261"/>
      <c r="H347" s="28"/>
    </row>
    <row r="348" spans="7:8" x14ac:dyDescent="0.25">
      <c r="G348" s="261"/>
      <c r="H348" s="28"/>
    </row>
    <row r="349" spans="7:8" x14ac:dyDescent="0.25">
      <c r="G349" s="261"/>
      <c r="H349" s="28"/>
    </row>
    <row r="350" spans="7:8" x14ac:dyDescent="0.25">
      <c r="G350" s="261"/>
      <c r="H350" s="28"/>
    </row>
    <row r="351" spans="7:8" x14ac:dyDescent="0.25">
      <c r="G351" s="261"/>
      <c r="H351" s="28"/>
    </row>
    <row r="352" spans="7:8" x14ac:dyDescent="0.25">
      <c r="G352" s="261"/>
      <c r="H352" s="28"/>
    </row>
    <row r="353" spans="7:8" x14ac:dyDescent="0.25">
      <c r="G353" s="261"/>
      <c r="H353" s="28"/>
    </row>
    <row r="354" spans="7:8" x14ac:dyDescent="0.25">
      <c r="G354" s="261"/>
      <c r="H354" s="28"/>
    </row>
    <row r="355" spans="7:8" x14ac:dyDescent="0.25">
      <c r="G355" s="261"/>
      <c r="H355" s="28"/>
    </row>
    <row r="356" spans="7:8" x14ac:dyDescent="0.25">
      <c r="G356" s="261"/>
      <c r="H356" s="28"/>
    </row>
    <row r="357" spans="7:8" x14ac:dyDescent="0.25">
      <c r="G357" s="261"/>
      <c r="H357" s="28"/>
    </row>
    <row r="358" spans="7:8" x14ac:dyDescent="0.25">
      <c r="G358" s="261"/>
      <c r="H358" s="28"/>
    </row>
    <row r="359" spans="7:8" x14ac:dyDescent="0.25">
      <c r="G359" s="261"/>
      <c r="H359" s="28"/>
    </row>
    <row r="360" spans="7:8" x14ac:dyDescent="0.25">
      <c r="G360" s="261"/>
      <c r="H360" s="28"/>
    </row>
    <row r="361" spans="7:8" x14ac:dyDescent="0.25">
      <c r="G361" s="261"/>
      <c r="H361" s="28"/>
    </row>
    <row r="362" spans="7:8" x14ac:dyDescent="0.25">
      <c r="G362" s="261"/>
      <c r="H362" s="28"/>
    </row>
    <row r="363" spans="7:8" x14ac:dyDescent="0.25">
      <c r="G363" s="261"/>
      <c r="H363" s="28"/>
    </row>
    <row r="364" spans="7:8" x14ac:dyDescent="0.25">
      <c r="G364" s="261"/>
      <c r="H364" s="28"/>
    </row>
    <row r="365" spans="7:8" x14ac:dyDescent="0.25">
      <c r="G365" s="261"/>
      <c r="H365" s="28"/>
    </row>
    <row r="366" spans="7:8" x14ac:dyDescent="0.25">
      <c r="G366" s="261"/>
      <c r="H366" s="28"/>
    </row>
    <row r="367" spans="7:8" x14ac:dyDescent="0.25">
      <c r="G367" s="261"/>
      <c r="H367" s="28"/>
    </row>
    <row r="368" spans="7:8" x14ac:dyDescent="0.25">
      <c r="G368" s="261"/>
      <c r="H368" s="28"/>
    </row>
    <row r="369" spans="7:8" x14ac:dyDescent="0.25">
      <c r="G369" s="261"/>
      <c r="H369" s="28"/>
    </row>
    <row r="370" spans="7:8" x14ac:dyDescent="0.25">
      <c r="G370" s="261"/>
      <c r="H370" s="28"/>
    </row>
    <row r="371" spans="7:8" x14ac:dyDescent="0.25">
      <c r="G371" s="261"/>
      <c r="H371" s="28"/>
    </row>
    <row r="372" spans="7:8" x14ac:dyDescent="0.25">
      <c r="G372" s="261"/>
      <c r="H372" s="28"/>
    </row>
    <row r="373" spans="7:8" x14ac:dyDescent="0.25">
      <c r="G373" s="261"/>
      <c r="H373" s="28"/>
    </row>
    <row r="374" spans="7:8" x14ac:dyDescent="0.25">
      <c r="G374" s="261"/>
      <c r="H374" s="28"/>
    </row>
    <row r="375" spans="7:8" x14ac:dyDescent="0.25">
      <c r="G375" s="261"/>
      <c r="H375" s="28"/>
    </row>
    <row r="376" spans="7:8" x14ac:dyDescent="0.25">
      <c r="G376" s="261"/>
      <c r="H376" s="28"/>
    </row>
    <row r="377" spans="7:8" x14ac:dyDescent="0.25">
      <c r="G377" s="261"/>
      <c r="H377" s="28"/>
    </row>
    <row r="378" spans="7:8" x14ac:dyDescent="0.25">
      <c r="G378" s="261"/>
      <c r="H378" s="28"/>
    </row>
    <row r="379" spans="7:8" x14ac:dyDescent="0.25">
      <c r="G379" s="261"/>
      <c r="H379" s="28"/>
    </row>
    <row r="380" spans="7:8" x14ac:dyDescent="0.25">
      <c r="G380" s="261"/>
      <c r="H380" s="28"/>
    </row>
    <row r="381" spans="7:8" x14ac:dyDescent="0.25">
      <c r="G381" s="261"/>
      <c r="H381" s="28"/>
    </row>
    <row r="382" spans="7:8" x14ac:dyDescent="0.25">
      <c r="G382" s="261"/>
      <c r="H382" s="28"/>
    </row>
    <row r="383" spans="7:8" x14ac:dyDescent="0.25">
      <c r="G383" s="261"/>
      <c r="H383" s="28"/>
    </row>
    <row r="384" spans="7:8" x14ac:dyDescent="0.25">
      <c r="G384" s="261"/>
      <c r="H384" s="28"/>
    </row>
    <row r="385" spans="7:8" x14ac:dyDescent="0.25">
      <c r="G385" s="261"/>
      <c r="H385" s="28"/>
    </row>
    <row r="386" spans="7:8" x14ac:dyDescent="0.25">
      <c r="G386" s="261"/>
      <c r="H386" s="28"/>
    </row>
    <row r="387" spans="7:8" x14ac:dyDescent="0.25">
      <c r="G387" s="261"/>
      <c r="H387" s="28"/>
    </row>
    <row r="388" spans="7:8" x14ac:dyDescent="0.25">
      <c r="G388" s="261"/>
      <c r="H388" s="28"/>
    </row>
    <row r="389" spans="7:8" x14ac:dyDescent="0.25">
      <c r="G389" s="261"/>
      <c r="H389" s="28"/>
    </row>
    <row r="390" spans="7:8" x14ac:dyDescent="0.25">
      <c r="G390" s="261"/>
      <c r="H390" s="28"/>
    </row>
    <row r="391" spans="7:8" x14ac:dyDescent="0.25">
      <c r="G391" s="261"/>
      <c r="H391" s="28"/>
    </row>
    <row r="392" spans="7:8" x14ac:dyDescent="0.25">
      <c r="G392" s="261"/>
      <c r="H392" s="28"/>
    </row>
    <row r="393" spans="7:8" x14ac:dyDescent="0.25">
      <c r="G393" s="261"/>
      <c r="H393" s="28"/>
    </row>
    <row r="394" spans="7:8" x14ac:dyDescent="0.25">
      <c r="G394" s="261"/>
      <c r="H394" s="28"/>
    </row>
    <row r="395" spans="7:8" x14ac:dyDescent="0.25">
      <c r="G395" s="261"/>
      <c r="H395" s="28"/>
    </row>
    <row r="396" spans="7:8" x14ac:dyDescent="0.25">
      <c r="G396" s="261"/>
      <c r="H396" s="28"/>
    </row>
    <row r="397" spans="7:8" x14ac:dyDescent="0.25">
      <c r="G397" s="261"/>
      <c r="H397" s="28"/>
    </row>
    <row r="398" spans="7:8" x14ac:dyDescent="0.25">
      <c r="G398" s="261"/>
      <c r="H398" s="28"/>
    </row>
    <row r="399" spans="7:8" x14ac:dyDescent="0.25">
      <c r="G399" s="261"/>
      <c r="H399" s="28"/>
    </row>
    <row r="400" spans="7:8" x14ac:dyDescent="0.25">
      <c r="G400" s="261"/>
      <c r="H400" s="28"/>
    </row>
    <row r="401" spans="7:8" x14ac:dyDescent="0.25">
      <c r="G401" s="261"/>
      <c r="H401" s="28"/>
    </row>
    <row r="402" spans="7:8" x14ac:dyDescent="0.25">
      <c r="G402" s="261"/>
      <c r="H402" s="28"/>
    </row>
    <row r="403" spans="7:8" x14ac:dyDescent="0.25">
      <c r="G403" s="261"/>
      <c r="H403" s="28"/>
    </row>
    <row r="404" spans="7:8" x14ac:dyDescent="0.25">
      <c r="G404" s="261"/>
      <c r="H404" s="28"/>
    </row>
    <row r="405" spans="7:8" x14ac:dyDescent="0.25">
      <c r="G405" s="261"/>
      <c r="H405" s="28"/>
    </row>
    <row r="406" spans="7:8" x14ac:dyDescent="0.25">
      <c r="G406" s="261"/>
      <c r="H406" s="28"/>
    </row>
    <row r="407" spans="7:8" x14ac:dyDescent="0.25">
      <c r="G407" s="261"/>
      <c r="H407" s="28"/>
    </row>
    <row r="408" spans="7:8" x14ac:dyDescent="0.25">
      <c r="G408" s="261"/>
      <c r="H408" s="28"/>
    </row>
    <row r="409" spans="7:8" x14ac:dyDescent="0.25">
      <c r="G409" s="261"/>
      <c r="H409" s="28"/>
    </row>
    <row r="410" spans="7:8" x14ac:dyDescent="0.25">
      <c r="G410" s="261"/>
      <c r="H410" s="28"/>
    </row>
    <row r="411" spans="7:8" x14ac:dyDescent="0.25">
      <c r="G411" s="261"/>
      <c r="H411" s="28"/>
    </row>
    <row r="412" spans="7:8" x14ac:dyDescent="0.25">
      <c r="G412" s="261"/>
      <c r="H412" s="28"/>
    </row>
    <row r="413" spans="7:8" x14ac:dyDescent="0.25">
      <c r="G413" s="261"/>
      <c r="H413" s="28"/>
    </row>
    <row r="414" spans="7:8" x14ac:dyDescent="0.25">
      <c r="G414" s="261"/>
      <c r="H414" s="28"/>
    </row>
    <row r="415" spans="7:8" x14ac:dyDescent="0.25">
      <c r="G415" s="261"/>
      <c r="H415" s="28"/>
    </row>
    <row r="416" spans="7:8" x14ac:dyDescent="0.25">
      <c r="G416" s="261"/>
      <c r="H416" s="28"/>
    </row>
    <row r="417" spans="7:8" x14ac:dyDescent="0.25">
      <c r="G417" s="261"/>
      <c r="H417" s="28"/>
    </row>
    <row r="418" spans="7:8" x14ac:dyDescent="0.25">
      <c r="G418" s="261"/>
      <c r="H418" s="28"/>
    </row>
    <row r="419" spans="7:8" x14ac:dyDescent="0.25">
      <c r="G419" s="261"/>
      <c r="H419" s="28"/>
    </row>
    <row r="420" spans="7:8" x14ac:dyDescent="0.25">
      <c r="G420" s="261"/>
      <c r="H420" s="28"/>
    </row>
    <row r="421" spans="7:8" x14ac:dyDescent="0.25">
      <c r="G421" s="261"/>
      <c r="H421" s="28"/>
    </row>
    <row r="422" spans="7:8" x14ac:dyDescent="0.25">
      <c r="G422" s="261"/>
      <c r="H422" s="28"/>
    </row>
    <row r="423" spans="7:8" x14ac:dyDescent="0.25">
      <c r="G423" s="261"/>
      <c r="H423" s="28"/>
    </row>
    <row r="424" spans="7:8" x14ac:dyDescent="0.25">
      <c r="G424" s="261"/>
      <c r="H424" s="28"/>
    </row>
    <row r="425" spans="7:8" x14ac:dyDescent="0.25">
      <c r="G425" s="261"/>
      <c r="H425" s="28"/>
    </row>
    <row r="426" spans="7:8" x14ac:dyDescent="0.25">
      <c r="G426" s="261"/>
      <c r="H426" s="28"/>
    </row>
    <row r="427" spans="7:8" x14ac:dyDescent="0.25">
      <c r="G427" s="261"/>
      <c r="H427" s="28"/>
    </row>
    <row r="428" spans="7:8" x14ac:dyDescent="0.25">
      <c r="G428" s="261"/>
      <c r="H428" s="28"/>
    </row>
    <row r="429" spans="7:8" x14ac:dyDescent="0.25">
      <c r="G429" s="261"/>
      <c r="H429" s="28"/>
    </row>
    <row r="430" spans="7:8" x14ac:dyDescent="0.25">
      <c r="G430" s="261"/>
      <c r="H430" s="28"/>
    </row>
    <row r="431" spans="7:8" x14ac:dyDescent="0.25">
      <c r="G431" s="261"/>
      <c r="H431" s="28"/>
    </row>
    <row r="432" spans="7:8" x14ac:dyDescent="0.25">
      <c r="G432" s="261"/>
      <c r="H432" s="28"/>
    </row>
    <row r="433" spans="7:8" x14ac:dyDescent="0.25">
      <c r="G433" s="261"/>
      <c r="H433" s="28"/>
    </row>
    <row r="434" spans="7:8" x14ac:dyDescent="0.25">
      <c r="G434" s="261"/>
      <c r="H434" s="28"/>
    </row>
    <row r="435" spans="7:8" x14ac:dyDescent="0.25">
      <c r="G435" s="261"/>
      <c r="H435" s="28"/>
    </row>
    <row r="436" spans="7:8" x14ac:dyDescent="0.25">
      <c r="G436" s="261"/>
      <c r="H436" s="28"/>
    </row>
    <row r="437" spans="7:8" x14ac:dyDescent="0.25">
      <c r="G437" s="261"/>
      <c r="H437" s="28"/>
    </row>
    <row r="438" spans="7:8" x14ac:dyDescent="0.25">
      <c r="G438" s="261"/>
      <c r="H438" s="28"/>
    </row>
    <row r="439" spans="7:8" x14ac:dyDescent="0.25">
      <c r="G439" s="261"/>
      <c r="H439" s="28"/>
    </row>
    <row r="440" spans="7:8" x14ac:dyDescent="0.25">
      <c r="G440" s="261"/>
      <c r="H440" s="28"/>
    </row>
    <row r="441" spans="7:8" x14ac:dyDescent="0.25">
      <c r="G441" s="261"/>
      <c r="H441" s="28"/>
    </row>
    <row r="442" spans="7:8" x14ac:dyDescent="0.25">
      <c r="G442" s="261"/>
      <c r="H442" s="28"/>
    </row>
    <row r="443" spans="7:8" x14ac:dyDescent="0.25">
      <c r="G443" s="261"/>
      <c r="H443" s="28"/>
    </row>
    <row r="444" spans="7:8" x14ac:dyDescent="0.25">
      <c r="G444" s="261"/>
      <c r="H444" s="28"/>
    </row>
    <row r="445" spans="7:8" x14ac:dyDescent="0.25">
      <c r="G445" s="261"/>
      <c r="H445" s="28"/>
    </row>
    <row r="446" spans="7:8" x14ac:dyDescent="0.25">
      <c r="G446" s="261"/>
      <c r="H446" s="28"/>
    </row>
    <row r="447" spans="7:8" x14ac:dyDescent="0.25">
      <c r="G447" s="261"/>
      <c r="H447" s="28"/>
    </row>
    <row r="448" spans="7:8" x14ac:dyDescent="0.25">
      <c r="G448" s="261"/>
      <c r="H448" s="28"/>
    </row>
    <row r="449" spans="7:8" x14ac:dyDescent="0.25">
      <c r="G449" s="261"/>
      <c r="H449" s="28"/>
    </row>
    <row r="450" spans="7:8" x14ac:dyDescent="0.25">
      <c r="G450" s="261"/>
      <c r="H450" s="28"/>
    </row>
    <row r="451" spans="7:8" x14ac:dyDescent="0.25">
      <c r="G451" s="261"/>
      <c r="H451" s="28"/>
    </row>
    <row r="452" spans="7:8" x14ac:dyDescent="0.25">
      <c r="G452" s="261"/>
      <c r="H452" s="28"/>
    </row>
    <row r="453" spans="7:8" x14ac:dyDescent="0.25">
      <c r="G453" s="261"/>
      <c r="H453" s="28"/>
    </row>
    <row r="454" spans="7:8" x14ac:dyDescent="0.25">
      <c r="G454" s="261"/>
      <c r="H454" s="28"/>
    </row>
    <row r="455" spans="7:8" x14ac:dyDescent="0.25">
      <c r="G455" s="261"/>
      <c r="H455" s="28"/>
    </row>
    <row r="456" spans="7:8" x14ac:dyDescent="0.25">
      <c r="G456" s="261"/>
      <c r="H456" s="28"/>
    </row>
    <row r="457" spans="7:8" x14ac:dyDescent="0.25">
      <c r="G457" s="261"/>
      <c r="H457" s="28"/>
    </row>
    <row r="458" spans="7:8" x14ac:dyDescent="0.25">
      <c r="G458" s="261"/>
      <c r="H458" s="28"/>
    </row>
    <row r="459" spans="7:8" x14ac:dyDescent="0.25">
      <c r="G459" s="261"/>
      <c r="H459" s="28"/>
    </row>
    <row r="460" spans="7:8" x14ac:dyDescent="0.25">
      <c r="G460" s="261"/>
      <c r="H460" s="28"/>
    </row>
    <row r="461" spans="7:8" x14ac:dyDescent="0.25">
      <c r="G461" s="261"/>
      <c r="H461" s="28"/>
    </row>
    <row r="462" spans="7:8" x14ac:dyDescent="0.25">
      <c r="G462" s="261"/>
      <c r="H462" s="28"/>
    </row>
    <row r="463" spans="7:8" x14ac:dyDescent="0.25">
      <c r="G463" s="261"/>
      <c r="H463" s="28"/>
    </row>
    <row r="464" spans="7:8" x14ac:dyDescent="0.25">
      <c r="G464" s="261"/>
      <c r="H464" s="28"/>
    </row>
    <row r="465" spans="7:8" x14ac:dyDescent="0.25">
      <c r="G465" s="261"/>
      <c r="H465" s="28"/>
    </row>
    <row r="466" spans="7:8" x14ac:dyDescent="0.25">
      <c r="G466" s="261"/>
      <c r="H466" s="28"/>
    </row>
    <row r="467" spans="7:8" x14ac:dyDescent="0.25">
      <c r="G467" s="261"/>
      <c r="H467" s="28"/>
    </row>
    <row r="468" spans="7:8" x14ac:dyDescent="0.25">
      <c r="G468" s="261"/>
      <c r="H468" s="28"/>
    </row>
    <row r="469" spans="7:8" x14ac:dyDescent="0.25">
      <c r="G469" s="261"/>
      <c r="H469" s="28"/>
    </row>
    <row r="470" spans="7:8" x14ac:dyDescent="0.25">
      <c r="G470" s="261"/>
      <c r="H470" s="28"/>
    </row>
    <row r="471" spans="7:8" x14ac:dyDescent="0.25">
      <c r="G471" s="261"/>
      <c r="H471" s="28"/>
    </row>
    <row r="472" spans="7:8" x14ac:dyDescent="0.25">
      <c r="G472" s="261"/>
      <c r="H472" s="28"/>
    </row>
    <row r="473" spans="7:8" x14ac:dyDescent="0.25">
      <c r="G473" s="261"/>
      <c r="H473" s="28"/>
    </row>
    <row r="474" spans="7:8" x14ac:dyDescent="0.25">
      <c r="G474" s="261"/>
      <c r="H474" s="28"/>
    </row>
    <row r="475" spans="7:8" x14ac:dyDescent="0.25">
      <c r="G475" s="261"/>
      <c r="H475" s="28"/>
    </row>
    <row r="476" spans="7:8" x14ac:dyDescent="0.25">
      <c r="G476" s="261"/>
      <c r="H476" s="28"/>
    </row>
    <row r="477" spans="7:8" x14ac:dyDescent="0.25">
      <c r="G477" s="261"/>
      <c r="H477" s="28"/>
    </row>
    <row r="478" spans="7:8" x14ac:dyDescent="0.25">
      <c r="G478" s="261"/>
      <c r="H478" s="28"/>
    </row>
    <row r="479" spans="7:8" x14ac:dyDescent="0.25">
      <c r="G479" s="261"/>
      <c r="H479" s="28"/>
    </row>
    <row r="480" spans="7:8" x14ac:dyDescent="0.25">
      <c r="G480" s="261"/>
      <c r="H480" s="28"/>
    </row>
    <row r="481" spans="7:8" x14ac:dyDescent="0.25">
      <c r="G481" s="261"/>
      <c r="H481" s="28"/>
    </row>
    <row r="482" spans="7:8" x14ac:dyDescent="0.25">
      <c r="G482" s="261"/>
      <c r="H482" s="28"/>
    </row>
    <row r="483" spans="7:8" x14ac:dyDescent="0.25">
      <c r="G483" s="261"/>
      <c r="H483" s="28"/>
    </row>
    <row r="484" spans="7:8" x14ac:dyDescent="0.25">
      <c r="G484" s="261"/>
      <c r="H484" s="28"/>
    </row>
    <row r="485" spans="7:8" x14ac:dyDescent="0.25">
      <c r="G485" s="261"/>
      <c r="H485" s="28"/>
    </row>
    <row r="486" spans="7:8" x14ac:dyDescent="0.25">
      <c r="G486" s="261"/>
      <c r="H486" s="28"/>
    </row>
    <row r="487" spans="7:8" x14ac:dyDescent="0.25">
      <c r="G487" s="261"/>
      <c r="H487" s="28"/>
    </row>
    <row r="488" spans="7:8" x14ac:dyDescent="0.25">
      <c r="G488" s="261"/>
      <c r="H488" s="28"/>
    </row>
    <row r="489" spans="7:8" x14ac:dyDescent="0.25">
      <c r="G489" s="261"/>
      <c r="H489" s="28"/>
    </row>
    <row r="490" spans="7:8" x14ac:dyDescent="0.25">
      <c r="G490" s="261"/>
      <c r="H490" s="28"/>
    </row>
    <row r="491" spans="7:8" x14ac:dyDescent="0.25">
      <c r="G491" s="261"/>
      <c r="H491" s="28"/>
    </row>
    <row r="492" spans="7:8" x14ac:dyDescent="0.25">
      <c r="G492" s="261"/>
      <c r="H492" s="28"/>
    </row>
    <row r="493" spans="7:8" x14ac:dyDescent="0.25">
      <c r="G493" s="261"/>
      <c r="H493" s="28"/>
    </row>
    <row r="494" spans="7:8" x14ac:dyDescent="0.25">
      <c r="G494" s="261"/>
      <c r="H494" s="28"/>
    </row>
    <row r="495" spans="7:8" x14ac:dyDescent="0.25">
      <c r="G495" s="261"/>
      <c r="H495" s="28"/>
    </row>
    <row r="496" spans="7:8" x14ac:dyDescent="0.25">
      <c r="G496" s="261"/>
      <c r="H496" s="28"/>
    </row>
    <row r="497" spans="7:8" x14ac:dyDescent="0.25">
      <c r="G497" s="261"/>
      <c r="H497" s="28"/>
    </row>
    <row r="498" spans="7:8" x14ac:dyDescent="0.25">
      <c r="G498" s="261"/>
      <c r="H498" s="28"/>
    </row>
    <row r="499" spans="7:8" x14ac:dyDescent="0.25">
      <c r="G499" s="261"/>
      <c r="H499" s="28"/>
    </row>
    <row r="500" spans="7:8" x14ac:dyDescent="0.25">
      <c r="G500" s="261"/>
      <c r="H500" s="28"/>
    </row>
    <row r="501" spans="7:8" x14ac:dyDescent="0.25">
      <c r="G501" s="261"/>
      <c r="H501" s="28"/>
    </row>
    <row r="502" spans="7:8" x14ac:dyDescent="0.25">
      <c r="G502" s="261"/>
      <c r="H502" s="28"/>
    </row>
    <row r="503" spans="7:8" x14ac:dyDescent="0.25">
      <c r="G503" s="261"/>
      <c r="H503" s="28"/>
    </row>
    <row r="504" spans="7:8" x14ac:dyDescent="0.25">
      <c r="G504" s="261"/>
      <c r="H504" s="28"/>
    </row>
    <row r="505" spans="7:8" x14ac:dyDescent="0.25">
      <c r="G505" s="261"/>
      <c r="H505" s="28"/>
    </row>
    <row r="506" spans="7:8" x14ac:dyDescent="0.25">
      <c r="G506" s="261"/>
      <c r="H506" s="28"/>
    </row>
    <row r="507" spans="7:8" x14ac:dyDescent="0.25">
      <c r="G507" s="261"/>
      <c r="H507" s="28"/>
    </row>
    <row r="508" spans="7:8" x14ac:dyDescent="0.25">
      <c r="G508" s="261"/>
      <c r="H508" s="28"/>
    </row>
    <row r="509" spans="7:8" x14ac:dyDescent="0.25">
      <c r="G509" s="261"/>
      <c r="H509" s="28"/>
    </row>
    <row r="510" spans="7:8" x14ac:dyDescent="0.25">
      <c r="G510" s="261"/>
      <c r="H510" s="28"/>
    </row>
    <row r="511" spans="7:8" x14ac:dyDescent="0.25">
      <c r="G511" s="261"/>
      <c r="H511" s="28"/>
    </row>
    <row r="512" spans="7:8" x14ac:dyDescent="0.25">
      <c r="G512" s="261"/>
      <c r="H512" s="28"/>
    </row>
    <row r="513" spans="7:8" x14ac:dyDescent="0.25">
      <c r="G513" s="261"/>
      <c r="H513" s="28"/>
    </row>
    <row r="514" spans="7:8" x14ac:dyDescent="0.25">
      <c r="G514" s="261"/>
      <c r="H514" s="28"/>
    </row>
    <row r="515" spans="7:8" x14ac:dyDescent="0.25">
      <c r="G515" s="261"/>
      <c r="H515" s="28"/>
    </row>
    <row r="516" spans="7:8" x14ac:dyDescent="0.25">
      <c r="G516" s="261"/>
      <c r="H516" s="28"/>
    </row>
    <row r="517" spans="7:8" x14ac:dyDescent="0.25">
      <c r="G517" s="261"/>
      <c r="H517" s="28"/>
    </row>
    <row r="518" spans="7:8" x14ac:dyDescent="0.25">
      <c r="G518" s="261"/>
      <c r="H518" s="28"/>
    </row>
    <row r="519" spans="7:8" x14ac:dyDescent="0.25">
      <c r="G519" s="261"/>
      <c r="H519" s="28"/>
    </row>
    <row r="520" spans="7:8" x14ac:dyDescent="0.25">
      <c r="G520" s="261"/>
      <c r="H520" s="28"/>
    </row>
    <row r="521" spans="7:8" x14ac:dyDescent="0.25">
      <c r="G521" s="261"/>
      <c r="H521" s="28"/>
    </row>
    <row r="522" spans="7:8" x14ac:dyDescent="0.25">
      <c r="G522" s="261"/>
      <c r="H522" s="28"/>
    </row>
    <row r="523" spans="7:8" x14ac:dyDescent="0.25">
      <c r="G523" s="261"/>
      <c r="H523" s="28"/>
    </row>
    <row r="524" spans="7:8" x14ac:dyDescent="0.25">
      <c r="G524" s="261"/>
      <c r="H524" s="28"/>
    </row>
    <row r="525" spans="7:8" x14ac:dyDescent="0.25">
      <c r="G525" s="261"/>
      <c r="H525" s="28"/>
    </row>
    <row r="526" spans="7:8" x14ac:dyDescent="0.25">
      <c r="G526" s="261"/>
      <c r="H526" s="28"/>
    </row>
    <row r="527" spans="7:8" x14ac:dyDescent="0.25">
      <c r="G527" s="261"/>
      <c r="H527" s="28"/>
    </row>
    <row r="528" spans="7:8" x14ac:dyDescent="0.25">
      <c r="G528" s="261"/>
      <c r="H528" s="28"/>
    </row>
    <row r="529" spans="7:8" x14ac:dyDescent="0.25">
      <c r="G529" s="261"/>
      <c r="H529" s="28"/>
    </row>
    <row r="530" spans="7:8" x14ac:dyDescent="0.25">
      <c r="G530" s="261"/>
      <c r="H530" s="28"/>
    </row>
    <row r="531" spans="7:8" x14ac:dyDescent="0.25">
      <c r="G531" s="261"/>
      <c r="H531" s="28"/>
    </row>
    <row r="532" spans="7:8" x14ac:dyDescent="0.25">
      <c r="G532" s="261"/>
      <c r="H532" s="28"/>
    </row>
    <row r="533" spans="7:8" x14ac:dyDescent="0.25">
      <c r="G533" s="261"/>
      <c r="H533" s="28"/>
    </row>
    <row r="534" spans="7:8" x14ac:dyDescent="0.25">
      <c r="G534" s="261"/>
      <c r="H534" s="28"/>
    </row>
    <row r="535" spans="7:8" x14ac:dyDescent="0.25">
      <c r="G535" s="261"/>
      <c r="H535" s="28"/>
    </row>
    <row r="536" spans="7:8" x14ac:dyDescent="0.25">
      <c r="G536" s="261"/>
      <c r="H536" s="28"/>
    </row>
    <row r="537" spans="7:8" x14ac:dyDescent="0.25">
      <c r="G537" s="261"/>
      <c r="H537" s="28"/>
    </row>
    <row r="538" spans="7:8" x14ac:dyDescent="0.25">
      <c r="G538" s="261"/>
      <c r="H538" s="28"/>
    </row>
    <row r="539" spans="7:8" x14ac:dyDescent="0.25">
      <c r="G539" s="261"/>
      <c r="H539" s="28"/>
    </row>
    <row r="540" spans="7:8" x14ac:dyDescent="0.25">
      <c r="G540" s="261"/>
      <c r="H540" s="28"/>
    </row>
    <row r="541" spans="7:8" x14ac:dyDescent="0.25">
      <c r="G541" s="261"/>
      <c r="H541" s="28"/>
    </row>
    <row r="542" spans="7:8" x14ac:dyDescent="0.25">
      <c r="G542" s="261"/>
      <c r="H542" s="28"/>
    </row>
    <row r="543" spans="7:8" x14ac:dyDescent="0.25">
      <c r="G543" s="261"/>
      <c r="H543" s="28"/>
    </row>
    <row r="544" spans="7:8" x14ac:dyDescent="0.25">
      <c r="G544" s="261"/>
      <c r="H544" s="28"/>
    </row>
    <row r="545" spans="7:8" x14ac:dyDescent="0.25">
      <c r="G545" s="261"/>
      <c r="H545" s="28"/>
    </row>
    <row r="546" spans="7:8" x14ac:dyDescent="0.25">
      <c r="G546" s="261"/>
      <c r="H546" s="28"/>
    </row>
    <row r="547" spans="7:8" x14ac:dyDescent="0.25">
      <c r="G547" s="261"/>
      <c r="H547" s="28"/>
    </row>
    <row r="548" spans="7:8" x14ac:dyDescent="0.25">
      <c r="G548" s="261"/>
      <c r="H548" s="28"/>
    </row>
    <row r="549" spans="7:8" x14ac:dyDescent="0.25">
      <c r="G549" s="261"/>
      <c r="H549" s="28"/>
    </row>
    <row r="550" spans="7:8" x14ac:dyDescent="0.25">
      <c r="G550" s="261"/>
      <c r="H550" s="28"/>
    </row>
    <row r="551" spans="7:8" x14ac:dyDescent="0.25">
      <c r="G551" s="261"/>
      <c r="H551" s="28"/>
    </row>
    <row r="552" spans="7:8" x14ac:dyDescent="0.25">
      <c r="G552" s="261"/>
      <c r="H552" s="28"/>
    </row>
    <row r="553" spans="7:8" x14ac:dyDescent="0.25">
      <c r="G553" s="261"/>
      <c r="H553" s="28"/>
    </row>
    <row r="554" spans="7:8" x14ac:dyDescent="0.25">
      <c r="G554" s="261"/>
      <c r="H554" s="28"/>
    </row>
    <row r="555" spans="7:8" x14ac:dyDescent="0.25">
      <c r="G555" s="261"/>
      <c r="H555" s="28"/>
    </row>
    <row r="556" spans="7:8" x14ac:dyDescent="0.25">
      <c r="G556" s="261"/>
      <c r="H556" s="28"/>
    </row>
    <row r="557" spans="7:8" x14ac:dyDescent="0.25">
      <c r="G557" s="261"/>
      <c r="H557" s="28"/>
    </row>
    <row r="558" spans="7:8" x14ac:dyDescent="0.25">
      <c r="G558" s="261"/>
      <c r="H558" s="28"/>
    </row>
    <row r="559" spans="7:8" x14ac:dyDescent="0.25">
      <c r="G559" s="261"/>
      <c r="H559" s="28"/>
    </row>
    <row r="560" spans="7:8" x14ac:dyDescent="0.25">
      <c r="G560" s="261"/>
      <c r="H560" s="28"/>
    </row>
    <row r="561" spans="7:8" x14ac:dyDescent="0.25">
      <c r="G561" s="261"/>
      <c r="H561" s="28"/>
    </row>
    <row r="562" spans="7:8" x14ac:dyDescent="0.25">
      <c r="G562" s="261"/>
      <c r="H562" s="28"/>
    </row>
    <row r="563" spans="7:8" x14ac:dyDescent="0.25">
      <c r="G563" s="261"/>
      <c r="H563" s="28"/>
    </row>
    <row r="564" spans="7:8" x14ac:dyDescent="0.25">
      <c r="G564" s="261"/>
      <c r="H564" s="28"/>
    </row>
    <row r="565" spans="7:8" x14ac:dyDescent="0.25">
      <c r="G565" s="261"/>
      <c r="H565" s="28"/>
    </row>
    <row r="566" spans="7:8" x14ac:dyDescent="0.25">
      <c r="G566" s="261"/>
      <c r="H566" s="28"/>
    </row>
    <row r="567" spans="7:8" x14ac:dyDescent="0.25">
      <c r="G567" s="261"/>
      <c r="H567" s="28"/>
    </row>
    <row r="568" spans="7:8" x14ac:dyDescent="0.25">
      <c r="G568" s="261"/>
      <c r="H568" s="28"/>
    </row>
    <row r="569" spans="7:8" x14ac:dyDescent="0.25">
      <c r="G569" s="261"/>
      <c r="H569" s="28"/>
    </row>
    <row r="570" spans="7:8" x14ac:dyDescent="0.25">
      <c r="G570" s="261"/>
      <c r="H570" s="28"/>
    </row>
    <row r="571" spans="7:8" x14ac:dyDescent="0.25">
      <c r="G571" s="261"/>
      <c r="H571" s="28"/>
    </row>
    <row r="572" spans="7:8" x14ac:dyDescent="0.25">
      <c r="G572" s="261"/>
      <c r="H572" s="28"/>
    </row>
    <row r="573" spans="7:8" x14ac:dyDescent="0.25">
      <c r="G573" s="261"/>
      <c r="H573" s="28"/>
    </row>
    <row r="574" spans="7:8" x14ac:dyDescent="0.25">
      <c r="G574" s="261"/>
      <c r="H574" s="28"/>
    </row>
    <row r="575" spans="7:8" x14ac:dyDescent="0.25">
      <c r="G575" s="261"/>
      <c r="H575" s="28"/>
    </row>
    <row r="576" spans="7:8" x14ac:dyDescent="0.25">
      <c r="G576" s="261"/>
      <c r="H576" s="28"/>
    </row>
    <row r="577" spans="7:8" x14ac:dyDescent="0.25">
      <c r="G577" s="261"/>
      <c r="H577" s="28"/>
    </row>
    <row r="578" spans="7:8" x14ac:dyDescent="0.25">
      <c r="G578" s="261"/>
      <c r="H578" s="28"/>
    </row>
    <row r="579" spans="7:8" x14ac:dyDescent="0.25">
      <c r="G579" s="261"/>
      <c r="H579" s="28"/>
    </row>
    <row r="580" spans="7:8" x14ac:dyDescent="0.25">
      <c r="G580" s="261"/>
      <c r="H580" s="28"/>
    </row>
    <row r="581" spans="7:8" x14ac:dyDescent="0.25">
      <c r="G581" s="261"/>
      <c r="H581" s="28"/>
    </row>
    <row r="582" spans="7:8" x14ac:dyDescent="0.25">
      <c r="G582" s="261"/>
      <c r="H582" s="28"/>
    </row>
    <row r="583" spans="7:8" x14ac:dyDescent="0.25">
      <c r="G583" s="261"/>
      <c r="H583" s="28"/>
    </row>
    <row r="584" spans="7:8" x14ac:dyDescent="0.25">
      <c r="G584" s="261"/>
      <c r="H584" s="28"/>
    </row>
    <row r="585" spans="7:8" x14ac:dyDescent="0.25">
      <c r="G585" s="261"/>
      <c r="H585" s="28"/>
    </row>
    <row r="586" spans="7:8" x14ac:dyDescent="0.25">
      <c r="G586" s="261"/>
      <c r="H586" s="28"/>
    </row>
    <row r="587" spans="7:8" x14ac:dyDescent="0.25">
      <c r="G587" s="261"/>
      <c r="H587" s="28"/>
    </row>
    <row r="588" spans="7:8" x14ac:dyDescent="0.25">
      <c r="G588" s="261"/>
      <c r="H588" s="28"/>
    </row>
    <row r="589" spans="7:8" x14ac:dyDescent="0.25">
      <c r="G589" s="261"/>
      <c r="H589" s="28"/>
    </row>
    <row r="590" spans="7:8" x14ac:dyDescent="0.25">
      <c r="G590" s="261"/>
      <c r="H590" s="28"/>
    </row>
    <row r="591" spans="7:8" x14ac:dyDescent="0.25">
      <c r="G591" s="261"/>
      <c r="H591" s="28"/>
    </row>
    <row r="592" spans="7:8" x14ac:dyDescent="0.25">
      <c r="G592" s="261"/>
      <c r="H592" s="28"/>
    </row>
    <row r="593" spans="7:8" x14ac:dyDescent="0.25">
      <c r="G593" s="261"/>
      <c r="H593" s="28"/>
    </row>
    <row r="594" spans="7:8" x14ac:dyDescent="0.25">
      <c r="G594" s="261"/>
      <c r="H594" s="28"/>
    </row>
    <row r="595" spans="7:8" x14ac:dyDescent="0.25">
      <c r="G595" s="261"/>
      <c r="H595" s="28"/>
    </row>
    <row r="596" spans="7:8" x14ac:dyDescent="0.25">
      <c r="G596" s="261"/>
      <c r="H596" s="28"/>
    </row>
    <row r="597" spans="7:8" x14ac:dyDescent="0.25">
      <c r="G597" s="261"/>
      <c r="H597" s="28"/>
    </row>
    <row r="598" spans="7:8" x14ac:dyDescent="0.25">
      <c r="G598" s="261"/>
      <c r="H598" s="28"/>
    </row>
    <row r="599" spans="7:8" x14ac:dyDescent="0.25">
      <c r="G599" s="261"/>
      <c r="H599" s="28"/>
    </row>
    <row r="600" spans="7:8" x14ac:dyDescent="0.25">
      <c r="G600" s="261"/>
      <c r="H600" s="28"/>
    </row>
    <row r="601" spans="7:8" x14ac:dyDescent="0.25">
      <c r="G601" s="261"/>
      <c r="H601" s="28"/>
    </row>
    <row r="602" spans="7:8" x14ac:dyDescent="0.25">
      <c r="G602" s="261"/>
      <c r="H602" s="28"/>
    </row>
    <row r="603" spans="7:8" x14ac:dyDescent="0.25">
      <c r="G603" s="261"/>
      <c r="H603" s="28"/>
    </row>
    <row r="604" spans="7:8" x14ac:dyDescent="0.25">
      <c r="G604" s="261"/>
      <c r="H604" s="28"/>
    </row>
    <row r="605" spans="7:8" x14ac:dyDescent="0.25">
      <c r="G605" s="261"/>
      <c r="H605" s="28"/>
    </row>
    <row r="606" spans="7:8" x14ac:dyDescent="0.25">
      <c r="G606" s="261"/>
      <c r="H606" s="28"/>
    </row>
    <row r="607" spans="7:8" x14ac:dyDescent="0.25">
      <c r="G607" s="261"/>
      <c r="H607" s="28"/>
    </row>
    <row r="608" spans="7:8" x14ac:dyDescent="0.25">
      <c r="G608" s="261"/>
      <c r="H608" s="28"/>
    </row>
    <row r="609" spans="7:8" x14ac:dyDescent="0.25">
      <c r="G609" s="261"/>
      <c r="H609" s="28"/>
    </row>
    <row r="610" spans="7:8" x14ac:dyDescent="0.25">
      <c r="G610" s="261"/>
      <c r="H610" s="28"/>
    </row>
    <row r="611" spans="7:8" x14ac:dyDescent="0.25">
      <c r="G611" s="261"/>
      <c r="H611" s="28"/>
    </row>
    <row r="612" spans="7:8" x14ac:dyDescent="0.25">
      <c r="G612" s="261"/>
      <c r="H612" s="28"/>
    </row>
    <row r="613" spans="7:8" x14ac:dyDescent="0.25">
      <c r="G613" s="261"/>
      <c r="H613" s="28"/>
    </row>
    <row r="614" spans="7:8" x14ac:dyDescent="0.25">
      <c r="G614" s="261"/>
      <c r="H614" s="28"/>
    </row>
    <row r="615" spans="7:8" x14ac:dyDescent="0.25">
      <c r="G615" s="261"/>
      <c r="H615" s="28"/>
    </row>
    <row r="616" spans="7:8" x14ac:dyDescent="0.25">
      <c r="G616" s="261"/>
      <c r="H616" s="28"/>
    </row>
    <row r="617" spans="7:8" x14ac:dyDescent="0.25">
      <c r="G617" s="261"/>
      <c r="H617" s="28"/>
    </row>
    <row r="618" spans="7:8" x14ac:dyDescent="0.25">
      <c r="G618" s="261"/>
      <c r="H618" s="28"/>
    </row>
    <row r="619" spans="7:8" x14ac:dyDescent="0.25">
      <c r="G619" s="261"/>
      <c r="H619" s="28"/>
    </row>
    <row r="620" spans="7:8" x14ac:dyDescent="0.25">
      <c r="G620" s="261"/>
      <c r="H620" s="28"/>
    </row>
    <row r="621" spans="7:8" x14ac:dyDescent="0.25">
      <c r="G621" s="261"/>
      <c r="H621" s="28"/>
    </row>
    <row r="622" spans="7:8" x14ac:dyDescent="0.25">
      <c r="G622" s="261"/>
      <c r="H622" s="28"/>
    </row>
    <row r="623" spans="7:8" x14ac:dyDescent="0.25">
      <c r="G623" s="261"/>
      <c r="H623" s="28"/>
    </row>
    <row r="624" spans="7:8" x14ac:dyDescent="0.25">
      <c r="G624" s="261"/>
      <c r="H624" s="28"/>
    </row>
    <row r="625" spans="7:8" x14ac:dyDescent="0.25">
      <c r="G625" s="261"/>
      <c r="H625" s="28"/>
    </row>
    <row r="626" spans="7:8" x14ac:dyDescent="0.25">
      <c r="G626" s="261"/>
      <c r="H626" s="28"/>
    </row>
    <row r="627" spans="7:8" x14ac:dyDescent="0.25">
      <c r="G627" s="261"/>
      <c r="H627" s="28"/>
    </row>
    <row r="628" spans="7:8" x14ac:dyDescent="0.25">
      <c r="G628" s="261"/>
      <c r="H628" s="28"/>
    </row>
    <row r="629" spans="7:8" x14ac:dyDescent="0.25">
      <c r="G629" s="261"/>
      <c r="H629" s="28"/>
    </row>
    <row r="630" spans="7:8" x14ac:dyDescent="0.25">
      <c r="G630" s="261"/>
      <c r="H630" s="28"/>
    </row>
    <row r="631" spans="7:8" x14ac:dyDescent="0.25">
      <c r="G631" s="261"/>
      <c r="H631" s="28"/>
    </row>
    <row r="632" spans="7:8" x14ac:dyDescent="0.25">
      <c r="G632" s="261"/>
      <c r="H632" s="28"/>
    </row>
    <row r="633" spans="7:8" x14ac:dyDescent="0.25">
      <c r="G633" s="261"/>
      <c r="H633" s="28"/>
    </row>
    <row r="634" spans="7:8" x14ac:dyDescent="0.25">
      <c r="G634" s="261"/>
      <c r="H634" s="28"/>
    </row>
    <row r="635" spans="7:8" x14ac:dyDescent="0.25">
      <c r="G635" s="261"/>
      <c r="H635" s="28"/>
    </row>
    <row r="636" spans="7:8" x14ac:dyDescent="0.25">
      <c r="G636" s="261"/>
      <c r="H636" s="28"/>
    </row>
    <row r="637" spans="7:8" x14ac:dyDescent="0.25">
      <c r="G637" s="261"/>
      <c r="H637" s="28"/>
    </row>
    <row r="638" spans="7:8" x14ac:dyDescent="0.25">
      <c r="G638" s="261"/>
      <c r="H638" s="28"/>
    </row>
    <row r="639" spans="7:8" x14ac:dyDescent="0.25">
      <c r="G639" s="261"/>
      <c r="H639" s="28"/>
    </row>
    <row r="640" spans="7:8" x14ac:dyDescent="0.25">
      <c r="G640" s="261"/>
      <c r="H640" s="28"/>
    </row>
    <row r="641" spans="7:8" x14ac:dyDescent="0.25">
      <c r="G641" s="261"/>
      <c r="H641" s="28"/>
    </row>
    <row r="642" spans="7:8" x14ac:dyDescent="0.25">
      <c r="G642" s="261"/>
      <c r="H642" s="28"/>
    </row>
    <row r="643" spans="7:8" x14ac:dyDescent="0.25">
      <c r="G643" s="261"/>
      <c r="H643" s="28"/>
    </row>
    <row r="644" spans="7:8" x14ac:dyDescent="0.25">
      <c r="G644" s="261"/>
      <c r="H644" s="28"/>
    </row>
    <row r="645" spans="7:8" x14ac:dyDescent="0.25">
      <c r="G645" s="261"/>
      <c r="H645" s="28"/>
    </row>
    <row r="646" spans="7:8" x14ac:dyDescent="0.25">
      <c r="G646" s="261"/>
      <c r="H646" s="28"/>
    </row>
    <row r="647" spans="7:8" x14ac:dyDescent="0.25">
      <c r="G647" s="261"/>
      <c r="H647" s="28"/>
    </row>
    <row r="648" spans="7:8" x14ac:dyDescent="0.25">
      <c r="G648" s="261"/>
      <c r="H648" s="28"/>
    </row>
    <row r="649" spans="7:8" x14ac:dyDescent="0.25">
      <c r="G649" s="261"/>
      <c r="H649" s="28"/>
    </row>
    <row r="650" spans="7:8" x14ac:dyDescent="0.25">
      <c r="G650" s="261"/>
      <c r="H650" s="28"/>
    </row>
    <row r="651" spans="7:8" x14ac:dyDescent="0.25">
      <c r="G651" s="261"/>
      <c r="H651" s="28"/>
    </row>
    <row r="652" spans="7:8" x14ac:dyDescent="0.25">
      <c r="G652" s="261"/>
      <c r="H652" s="28"/>
    </row>
    <row r="653" spans="7:8" x14ac:dyDescent="0.25">
      <c r="G653" s="261"/>
      <c r="H653" s="28"/>
    </row>
    <row r="654" spans="7:8" x14ac:dyDescent="0.25">
      <c r="G654" s="261"/>
      <c r="H654" s="28"/>
    </row>
    <row r="655" spans="7:8" x14ac:dyDescent="0.25">
      <c r="G655" s="261"/>
      <c r="H655" s="28"/>
    </row>
    <row r="656" spans="7:8" x14ac:dyDescent="0.25">
      <c r="G656" s="261"/>
      <c r="H656" s="28"/>
    </row>
    <row r="657" spans="7:8" x14ac:dyDescent="0.25">
      <c r="G657" s="261"/>
      <c r="H657" s="28"/>
    </row>
    <row r="658" spans="7:8" x14ac:dyDescent="0.25">
      <c r="G658" s="261"/>
      <c r="H658" s="28"/>
    </row>
    <row r="659" spans="7:8" x14ac:dyDescent="0.25">
      <c r="G659" s="261"/>
      <c r="H659" s="28"/>
    </row>
    <row r="660" spans="7:8" x14ac:dyDescent="0.25">
      <c r="G660" s="261"/>
      <c r="H660" s="28"/>
    </row>
    <row r="661" spans="7:8" x14ac:dyDescent="0.25">
      <c r="G661" s="261"/>
      <c r="H661" s="28"/>
    </row>
    <row r="662" spans="7:8" x14ac:dyDescent="0.25">
      <c r="G662" s="261"/>
      <c r="H662" s="28"/>
    </row>
    <row r="663" spans="7:8" x14ac:dyDescent="0.25">
      <c r="G663" s="261"/>
      <c r="H663" s="28"/>
    </row>
    <row r="664" spans="7:8" x14ac:dyDescent="0.25">
      <c r="G664" s="261"/>
      <c r="H664" s="28"/>
    </row>
    <row r="665" spans="7:8" x14ac:dyDescent="0.25">
      <c r="G665" s="261"/>
      <c r="H665" s="28"/>
    </row>
    <row r="666" spans="7:8" x14ac:dyDescent="0.25">
      <c r="G666" s="261"/>
      <c r="H666" s="28"/>
    </row>
    <row r="667" spans="7:8" x14ac:dyDescent="0.25">
      <c r="G667" s="261"/>
      <c r="H667" s="28"/>
    </row>
    <row r="668" spans="7:8" x14ac:dyDescent="0.25">
      <c r="G668" s="261"/>
      <c r="H668" s="28"/>
    </row>
    <row r="669" spans="7:8" x14ac:dyDescent="0.25">
      <c r="G669" s="261"/>
      <c r="H669" s="28"/>
    </row>
    <row r="670" spans="7:8" x14ac:dyDescent="0.25">
      <c r="G670" s="261"/>
      <c r="H670" s="28"/>
    </row>
    <row r="671" spans="7:8" x14ac:dyDescent="0.25">
      <c r="G671" s="261"/>
      <c r="H671" s="28"/>
    </row>
    <row r="672" spans="7:8" x14ac:dyDescent="0.25">
      <c r="G672" s="261"/>
      <c r="H672" s="28"/>
    </row>
    <row r="673" spans="7:8" x14ac:dyDescent="0.25">
      <c r="G673" s="261"/>
      <c r="H673" s="28"/>
    </row>
    <row r="674" spans="7:8" x14ac:dyDescent="0.25">
      <c r="G674" s="261"/>
      <c r="H674" s="28"/>
    </row>
    <row r="675" spans="7:8" x14ac:dyDescent="0.25">
      <c r="G675" s="261"/>
      <c r="H675" s="28"/>
    </row>
    <row r="676" spans="7:8" x14ac:dyDescent="0.25">
      <c r="G676" s="261"/>
      <c r="H676" s="28"/>
    </row>
    <row r="677" spans="7:8" x14ac:dyDescent="0.25">
      <c r="G677" s="261"/>
      <c r="H677" s="28"/>
    </row>
    <row r="678" spans="7:8" x14ac:dyDescent="0.25">
      <c r="G678" s="261"/>
      <c r="H678" s="28"/>
    </row>
    <row r="679" spans="7:8" x14ac:dyDescent="0.25">
      <c r="G679" s="261"/>
      <c r="H679" s="28"/>
    </row>
    <row r="680" spans="7:8" x14ac:dyDescent="0.25">
      <c r="G680" s="261"/>
      <c r="H680" s="28"/>
    </row>
    <row r="681" spans="7:8" x14ac:dyDescent="0.25">
      <c r="G681" s="261"/>
      <c r="H681" s="28"/>
    </row>
    <row r="682" spans="7:8" x14ac:dyDescent="0.25">
      <c r="G682" s="261"/>
      <c r="H682" s="28"/>
    </row>
    <row r="683" spans="7:8" x14ac:dyDescent="0.25">
      <c r="G683" s="261"/>
      <c r="H683" s="28"/>
    </row>
    <row r="684" spans="7:8" x14ac:dyDescent="0.25">
      <c r="G684" s="261"/>
      <c r="H684" s="28"/>
    </row>
    <row r="685" spans="7:8" x14ac:dyDescent="0.25">
      <c r="G685" s="261"/>
      <c r="H685" s="28"/>
    </row>
    <row r="686" spans="7:8" x14ac:dyDescent="0.25">
      <c r="G686" s="261"/>
      <c r="H686" s="28"/>
    </row>
    <row r="687" spans="7:8" x14ac:dyDescent="0.25">
      <c r="G687" s="261"/>
      <c r="H687" s="28"/>
    </row>
    <row r="688" spans="7:8" x14ac:dyDescent="0.25">
      <c r="G688" s="261"/>
      <c r="H688" s="28"/>
    </row>
    <row r="689" spans="7:8" x14ac:dyDescent="0.25">
      <c r="G689" s="261"/>
      <c r="H689" s="28"/>
    </row>
    <row r="690" spans="7:8" x14ac:dyDescent="0.25">
      <c r="G690" s="261"/>
      <c r="H690" s="28"/>
    </row>
    <row r="691" spans="7:8" x14ac:dyDescent="0.25">
      <c r="G691" s="261"/>
      <c r="H691" s="28"/>
    </row>
    <row r="692" spans="7:8" x14ac:dyDescent="0.25">
      <c r="G692" s="261"/>
      <c r="H692" s="28"/>
    </row>
    <row r="693" spans="7:8" x14ac:dyDescent="0.25">
      <c r="G693" s="261"/>
      <c r="H693" s="28"/>
    </row>
    <row r="694" spans="7:8" x14ac:dyDescent="0.25">
      <c r="G694" s="261"/>
      <c r="H694" s="28"/>
    </row>
    <row r="695" spans="7:8" x14ac:dyDescent="0.25">
      <c r="G695" s="261"/>
      <c r="H695" s="28"/>
    </row>
    <row r="696" spans="7:8" x14ac:dyDescent="0.25">
      <c r="G696" s="261"/>
      <c r="H696" s="28"/>
    </row>
    <row r="697" spans="7:8" x14ac:dyDescent="0.25">
      <c r="G697" s="261"/>
      <c r="H697" s="28"/>
    </row>
    <row r="698" spans="7:8" x14ac:dyDescent="0.25">
      <c r="G698" s="261"/>
      <c r="H698" s="28"/>
    </row>
    <row r="699" spans="7:8" x14ac:dyDescent="0.25">
      <c r="G699" s="261"/>
      <c r="H699" s="28"/>
    </row>
    <row r="700" spans="7:8" x14ac:dyDescent="0.25">
      <c r="G700" s="261"/>
      <c r="H700" s="28"/>
    </row>
    <row r="701" spans="7:8" x14ac:dyDescent="0.25">
      <c r="G701" s="261"/>
      <c r="H701" s="28"/>
    </row>
    <row r="702" spans="7:8" x14ac:dyDescent="0.25">
      <c r="G702" s="261"/>
      <c r="H702" s="28"/>
    </row>
    <row r="703" spans="7:8" x14ac:dyDescent="0.25">
      <c r="G703" s="261"/>
      <c r="H703" s="28"/>
    </row>
    <row r="704" spans="7:8" x14ac:dyDescent="0.25">
      <c r="G704" s="261"/>
      <c r="H704" s="28"/>
    </row>
    <row r="705" spans="7:8" x14ac:dyDescent="0.25">
      <c r="G705" s="261"/>
      <c r="H705" s="28"/>
    </row>
    <row r="706" spans="7:8" x14ac:dyDescent="0.25">
      <c r="G706" s="261"/>
      <c r="H706" s="28"/>
    </row>
    <row r="707" spans="7:8" x14ac:dyDescent="0.25">
      <c r="G707" s="261"/>
      <c r="H707" s="28"/>
    </row>
    <row r="708" spans="7:8" x14ac:dyDescent="0.25">
      <c r="G708" s="261"/>
      <c r="H708" s="28"/>
    </row>
    <row r="709" spans="7:8" x14ac:dyDescent="0.25">
      <c r="G709" s="261"/>
      <c r="H709" s="28"/>
    </row>
    <row r="710" spans="7:8" x14ac:dyDescent="0.25">
      <c r="G710" s="261"/>
      <c r="H710" s="28"/>
    </row>
    <row r="711" spans="7:8" x14ac:dyDescent="0.25">
      <c r="G711" s="261"/>
      <c r="H711" s="28"/>
    </row>
    <row r="712" spans="7:8" x14ac:dyDescent="0.25">
      <c r="G712" s="261"/>
      <c r="H712" s="28"/>
    </row>
    <row r="713" spans="7:8" x14ac:dyDescent="0.25">
      <c r="G713" s="261"/>
      <c r="H713" s="28"/>
    </row>
    <row r="714" spans="7:8" x14ac:dyDescent="0.25">
      <c r="G714" s="261"/>
      <c r="H714" s="28"/>
    </row>
    <row r="715" spans="7:8" x14ac:dyDescent="0.25">
      <c r="G715" s="261"/>
      <c r="H715" s="28"/>
    </row>
    <row r="716" spans="7:8" x14ac:dyDescent="0.25">
      <c r="G716" s="261"/>
      <c r="H716" s="28"/>
    </row>
    <row r="717" spans="7:8" x14ac:dyDescent="0.25">
      <c r="G717" s="261"/>
      <c r="H717" s="28"/>
    </row>
    <row r="718" spans="7:8" x14ac:dyDescent="0.25">
      <c r="G718" s="261"/>
      <c r="H718" s="28"/>
    </row>
    <row r="719" spans="7:8" x14ac:dyDescent="0.25">
      <c r="G719" s="261"/>
      <c r="H719" s="28"/>
    </row>
    <row r="720" spans="7:8" x14ac:dyDescent="0.25">
      <c r="G720" s="261"/>
      <c r="H720" s="28"/>
    </row>
    <row r="721" spans="7:8" x14ac:dyDescent="0.25">
      <c r="G721" s="261"/>
      <c r="H721" s="28"/>
    </row>
    <row r="722" spans="7:8" x14ac:dyDescent="0.25">
      <c r="G722" s="261"/>
      <c r="H722" s="28"/>
    </row>
    <row r="723" spans="7:8" x14ac:dyDescent="0.25">
      <c r="G723" s="261"/>
      <c r="H723" s="28"/>
    </row>
    <row r="724" spans="7:8" x14ac:dyDescent="0.25">
      <c r="G724" s="261"/>
      <c r="H724" s="28"/>
    </row>
    <row r="725" spans="7:8" x14ac:dyDescent="0.25">
      <c r="G725" s="261"/>
      <c r="H725" s="28"/>
    </row>
    <row r="726" spans="7:8" x14ac:dyDescent="0.25">
      <c r="G726" s="261"/>
      <c r="H726" s="28"/>
    </row>
    <row r="727" spans="7:8" x14ac:dyDescent="0.25">
      <c r="G727" s="261"/>
      <c r="H727" s="28"/>
    </row>
    <row r="728" spans="7:8" x14ac:dyDescent="0.25">
      <c r="G728" s="261"/>
      <c r="H728" s="28"/>
    </row>
    <row r="729" spans="7:8" x14ac:dyDescent="0.25">
      <c r="G729" s="261"/>
      <c r="H729" s="28"/>
    </row>
    <row r="730" spans="7:8" x14ac:dyDescent="0.25">
      <c r="G730" s="261"/>
      <c r="H730" s="28"/>
    </row>
    <row r="731" spans="7:8" x14ac:dyDescent="0.25">
      <c r="G731" s="261"/>
      <c r="H731" s="28"/>
    </row>
    <row r="732" spans="7:8" x14ac:dyDescent="0.25">
      <c r="G732" s="261"/>
      <c r="H732" s="28"/>
    </row>
    <row r="733" spans="7:8" x14ac:dyDescent="0.25">
      <c r="G733" s="261"/>
      <c r="H733" s="28"/>
    </row>
    <row r="734" spans="7:8" x14ac:dyDescent="0.25">
      <c r="G734" s="261"/>
      <c r="H734" s="28"/>
    </row>
    <row r="735" spans="7:8" x14ac:dyDescent="0.25">
      <c r="G735" s="261"/>
      <c r="H735" s="28"/>
    </row>
    <row r="736" spans="7:8" x14ac:dyDescent="0.25">
      <c r="G736" s="261"/>
      <c r="H736" s="28"/>
    </row>
    <row r="737" spans="7:8" x14ac:dyDescent="0.25">
      <c r="G737" s="261"/>
      <c r="H737" s="28"/>
    </row>
    <row r="738" spans="7:8" x14ac:dyDescent="0.25">
      <c r="G738" s="261"/>
      <c r="H738" s="28"/>
    </row>
    <row r="739" spans="7:8" x14ac:dyDescent="0.25">
      <c r="G739" s="261"/>
      <c r="H739" s="28"/>
    </row>
    <row r="740" spans="7:8" x14ac:dyDescent="0.25">
      <c r="G740" s="261"/>
      <c r="H740" s="28"/>
    </row>
    <row r="741" spans="7:8" x14ac:dyDescent="0.25">
      <c r="G741" s="261"/>
      <c r="H741" s="28"/>
    </row>
    <row r="742" spans="7:8" x14ac:dyDescent="0.25">
      <c r="G742" s="261"/>
      <c r="H742" s="28"/>
    </row>
    <row r="743" spans="7:8" x14ac:dyDescent="0.25">
      <c r="G743" s="261"/>
      <c r="H743" s="28"/>
    </row>
    <row r="744" spans="7:8" x14ac:dyDescent="0.25">
      <c r="G744" s="261"/>
      <c r="H744" s="28"/>
    </row>
    <row r="745" spans="7:8" x14ac:dyDescent="0.25">
      <c r="G745" s="261"/>
      <c r="H745" s="28"/>
    </row>
    <row r="746" spans="7:8" x14ac:dyDescent="0.25">
      <c r="G746" s="261"/>
      <c r="H746" s="28"/>
    </row>
    <row r="747" spans="7:8" x14ac:dyDescent="0.25">
      <c r="G747" s="261"/>
      <c r="H747" s="28"/>
    </row>
    <row r="748" spans="7:8" x14ac:dyDescent="0.25">
      <c r="G748" s="261"/>
      <c r="H748" s="28"/>
    </row>
    <row r="749" spans="7:8" x14ac:dyDescent="0.25">
      <c r="G749" s="261"/>
      <c r="H749" s="28"/>
    </row>
    <row r="750" spans="7:8" x14ac:dyDescent="0.25">
      <c r="G750" s="261"/>
      <c r="H750" s="28"/>
    </row>
    <row r="751" spans="7:8" x14ac:dyDescent="0.25">
      <c r="G751" s="261"/>
      <c r="H751" s="28"/>
    </row>
    <row r="752" spans="7:8" x14ac:dyDescent="0.25">
      <c r="G752" s="261"/>
      <c r="H752" s="28"/>
    </row>
    <row r="753" spans="7:8" x14ac:dyDescent="0.25">
      <c r="G753" s="261"/>
      <c r="H753" s="28"/>
    </row>
    <row r="754" spans="7:8" x14ac:dyDescent="0.25">
      <c r="G754" s="261"/>
      <c r="H754" s="28"/>
    </row>
    <row r="755" spans="7:8" x14ac:dyDescent="0.25">
      <c r="G755" s="261"/>
      <c r="H755" s="28"/>
    </row>
    <row r="756" spans="7:8" x14ac:dyDescent="0.25">
      <c r="G756" s="261"/>
      <c r="H756" s="28"/>
    </row>
    <row r="757" spans="7:8" x14ac:dyDescent="0.25">
      <c r="G757" s="261"/>
      <c r="H757" s="28"/>
    </row>
    <row r="758" spans="7:8" x14ac:dyDescent="0.25">
      <c r="G758" s="261"/>
      <c r="H758" s="28"/>
    </row>
    <row r="759" spans="7:8" x14ac:dyDescent="0.25">
      <c r="G759" s="261"/>
      <c r="H759" s="28"/>
    </row>
    <row r="760" spans="7:8" x14ac:dyDescent="0.25">
      <c r="G760" s="261"/>
      <c r="H760" s="28"/>
    </row>
    <row r="761" spans="7:8" x14ac:dyDescent="0.25">
      <c r="G761" s="261"/>
      <c r="H761" s="28"/>
    </row>
    <row r="762" spans="7:8" x14ac:dyDescent="0.25">
      <c r="G762" s="261"/>
      <c r="H762" s="28"/>
    </row>
    <row r="763" spans="7:8" x14ac:dyDescent="0.25">
      <c r="G763" s="261"/>
      <c r="H763" s="28"/>
    </row>
    <row r="764" spans="7:8" x14ac:dyDescent="0.25">
      <c r="G764" s="261"/>
      <c r="H764" s="28"/>
    </row>
    <row r="765" spans="7:8" x14ac:dyDescent="0.25">
      <c r="G765" s="261"/>
      <c r="H765" s="28"/>
    </row>
    <row r="766" spans="7:8" x14ac:dyDescent="0.25">
      <c r="G766" s="261"/>
      <c r="H766" s="28"/>
    </row>
    <row r="767" spans="7:8" x14ac:dyDescent="0.25">
      <c r="G767" s="261"/>
      <c r="H767" s="28"/>
    </row>
    <row r="768" spans="7:8" x14ac:dyDescent="0.25">
      <c r="G768" s="261"/>
      <c r="H768" s="28"/>
    </row>
    <row r="769" spans="7:8" x14ac:dyDescent="0.25">
      <c r="G769" s="261"/>
      <c r="H769" s="28"/>
    </row>
    <row r="770" spans="7:8" x14ac:dyDescent="0.25">
      <c r="G770" s="261"/>
      <c r="H770" s="28"/>
    </row>
    <row r="771" spans="7:8" x14ac:dyDescent="0.25">
      <c r="G771" s="261"/>
      <c r="H771" s="28"/>
    </row>
    <row r="772" spans="7:8" x14ac:dyDescent="0.25">
      <c r="G772" s="261"/>
      <c r="H772" s="28"/>
    </row>
    <row r="773" spans="7:8" x14ac:dyDescent="0.25">
      <c r="G773" s="261"/>
      <c r="H773" s="28"/>
    </row>
    <row r="774" spans="7:8" x14ac:dyDescent="0.25">
      <c r="G774" s="261"/>
      <c r="H774" s="28"/>
    </row>
    <row r="775" spans="7:8" x14ac:dyDescent="0.25">
      <c r="G775" s="261"/>
      <c r="H775" s="28"/>
    </row>
    <row r="776" spans="7:8" x14ac:dyDescent="0.25">
      <c r="G776" s="261"/>
      <c r="H776" s="28"/>
    </row>
    <row r="777" spans="7:8" x14ac:dyDescent="0.25">
      <c r="G777" s="261"/>
      <c r="H777" s="28"/>
    </row>
    <row r="778" spans="7:8" x14ac:dyDescent="0.25">
      <c r="G778" s="261"/>
      <c r="H778" s="28"/>
    </row>
    <row r="779" spans="7:8" x14ac:dyDescent="0.25">
      <c r="G779" s="261"/>
      <c r="H779" s="28"/>
    </row>
    <row r="780" spans="7:8" x14ac:dyDescent="0.25">
      <c r="G780" s="261"/>
      <c r="H780" s="28"/>
    </row>
    <row r="781" spans="7:8" x14ac:dyDescent="0.25">
      <c r="G781" s="261"/>
      <c r="H781" s="28"/>
    </row>
    <row r="782" spans="7:8" x14ac:dyDescent="0.25">
      <c r="G782" s="261"/>
      <c r="H782" s="28"/>
    </row>
    <row r="783" spans="7:8" x14ac:dyDescent="0.25">
      <c r="G783" s="261"/>
      <c r="H783" s="28"/>
    </row>
    <row r="784" spans="7:8" x14ac:dyDescent="0.25">
      <c r="G784" s="261"/>
      <c r="H784" s="28"/>
    </row>
    <row r="785" spans="7:8" x14ac:dyDescent="0.25">
      <c r="G785" s="261"/>
      <c r="H785" s="28"/>
    </row>
    <row r="786" spans="7:8" x14ac:dyDescent="0.25">
      <c r="G786" s="261"/>
      <c r="H786" s="28"/>
    </row>
    <row r="787" spans="7:8" x14ac:dyDescent="0.25">
      <c r="G787" s="261"/>
      <c r="H787" s="28"/>
    </row>
    <row r="788" spans="7:8" x14ac:dyDescent="0.25">
      <c r="G788" s="261"/>
      <c r="H788" s="28"/>
    </row>
    <row r="789" spans="7:8" x14ac:dyDescent="0.25">
      <c r="G789" s="261"/>
      <c r="H789" s="28"/>
    </row>
    <row r="790" spans="7:8" x14ac:dyDescent="0.25">
      <c r="G790" s="261"/>
      <c r="H790" s="28"/>
    </row>
    <row r="791" spans="7:8" x14ac:dyDescent="0.25">
      <c r="G791" s="261"/>
      <c r="H791" s="28"/>
    </row>
    <row r="792" spans="7:8" x14ac:dyDescent="0.25">
      <c r="G792" s="261"/>
      <c r="H792" s="28"/>
    </row>
    <row r="793" spans="7:8" x14ac:dyDescent="0.25">
      <c r="G793" s="261"/>
      <c r="H793" s="28"/>
    </row>
    <row r="794" spans="7:8" x14ac:dyDescent="0.25">
      <c r="G794" s="261"/>
      <c r="H794" s="28"/>
    </row>
    <row r="795" spans="7:8" x14ac:dyDescent="0.25">
      <c r="G795" s="261"/>
      <c r="H795" s="28"/>
    </row>
    <row r="796" spans="7:8" x14ac:dyDescent="0.25">
      <c r="G796" s="261"/>
      <c r="H796" s="28"/>
    </row>
    <row r="797" spans="7:8" x14ac:dyDescent="0.25">
      <c r="G797" s="261"/>
      <c r="H797" s="28"/>
    </row>
    <row r="798" spans="7:8" x14ac:dyDescent="0.25">
      <c r="G798" s="261"/>
      <c r="H798" s="28"/>
    </row>
    <row r="799" spans="7:8" x14ac:dyDescent="0.25">
      <c r="G799" s="261"/>
      <c r="H799" s="28"/>
    </row>
    <row r="800" spans="7:8" x14ac:dyDescent="0.25">
      <c r="G800" s="261"/>
      <c r="H800" s="28"/>
    </row>
    <row r="801" spans="7:8" x14ac:dyDescent="0.25">
      <c r="G801" s="261"/>
      <c r="H801" s="28"/>
    </row>
    <row r="802" spans="7:8" x14ac:dyDescent="0.25">
      <c r="G802" s="261"/>
      <c r="H802" s="28"/>
    </row>
    <row r="803" spans="7:8" x14ac:dyDescent="0.25">
      <c r="G803" s="261"/>
      <c r="H803" s="28"/>
    </row>
    <row r="804" spans="7:8" x14ac:dyDescent="0.25">
      <c r="G804" s="261"/>
      <c r="H804" s="28"/>
    </row>
    <row r="805" spans="7:8" x14ac:dyDescent="0.25">
      <c r="G805" s="261"/>
      <c r="H805" s="28"/>
    </row>
    <row r="806" spans="7:8" x14ac:dyDescent="0.25">
      <c r="G806" s="261"/>
      <c r="H806" s="28"/>
    </row>
    <row r="807" spans="7:8" x14ac:dyDescent="0.25">
      <c r="G807" s="261"/>
      <c r="H807" s="28"/>
    </row>
    <row r="808" spans="7:8" x14ac:dyDescent="0.25">
      <c r="G808" s="261"/>
      <c r="H808" s="28"/>
    </row>
    <row r="809" spans="7:8" x14ac:dyDescent="0.25">
      <c r="G809" s="261"/>
      <c r="H809" s="28"/>
    </row>
    <row r="810" spans="7:8" x14ac:dyDescent="0.25">
      <c r="G810" s="261"/>
      <c r="H810" s="28"/>
    </row>
    <row r="811" spans="7:8" x14ac:dyDescent="0.25">
      <c r="G811" s="261"/>
      <c r="H811" s="28"/>
    </row>
    <row r="812" spans="7:8" x14ac:dyDescent="0.25">
      <c r="G812" s="261"/>
      <c r="H812" s="28"/>
    </row>
    <row r="813" spans="7:8" x14ac:dyDescent="0.25">
      <c r="G813" s="261"/>
      <c r="H813" s="28"/>
    </row>
    <row r="814" spans="7:8" x14ac:dyDescent="0.25">
      <c r="G814" s="261"/>
      <c r="H814" s="28"/>
    </row>
    <row r="815" spans="7:8" x14ac:dyDescent="0.25">
      <c r="G815" s="261"/>
      <c r="H815" s="28"/>
    </row>
    <row r="816" spans="7:8" x14ac:dyDescent="0.25">
      <c r="G816" s="261"/>
      <c r="H816" s="28"/>
    </row>
    <row r="817" spans="7:8" x14ac:dyDescent="0.25">
      <c r="G817" s="261"/>
      <c r="H817" s="28"/>
    </row>
    <row r="818" spans="7:8" x14ac:dyDescent="0.25">
      <c r="G818" s="261"/>
      <c r="H818" s="28"/>
    </row>
    <row r="819" spans="7:8" x14ac:dyDescent="0.25">
      <c r="G819" s="261"/>
      <c r="H819" s="28"/>
    </row>
    <row r="820" spans="7:8" x14ac:dyDescent="0.25">
      <c r="G820" s="261"/>
      <c r="H820" s="28"/>
    </row>
    <row r="821" spans="7:8" x14ac:dyDescent="0.25">
      <c r="G821" s="261"/>
      <c r="H821" s="28"/>
    </row>
    <row r="822" spans="7:8" x14ac:dyDescent="0.25">
      <c r="G822" s="261"/>
      <c r="H822" s="28"/>
    </row>
    <row r="823" spans="7:8" x14ac:dyDescent="0.25">
      <c r="G823" s="261"/>
      <c r="H823" s="28"/>
    </row>
    <row r="824" spans="7:8" x14ac:dyDescent="0.25">
      <c r="G824" s="261"/>
      <c r="H824" s="28"/>
    </row>
    <row r="825" spans="7:8" x14ac:dyDescent="0.25">
      <c r="G825" s="261"/>
      <c r="H825" s="28"/>
    </row>
    <row r="826" spans="7:8" x14ac:dyDescent="0.25">
      <c r="G826" s="261"/>
      <c r="H826" s="28"/>
    </row>
    <row r="827" spans="7:8" x14ac:dyDescent="0.25">
      <c r="G827" s="261"/>
      <c r="H827" s="28"/>
    </row>
    <row r="828" spans="7:8" x14ac:dyDescent="0.25">
      <c r="G828" s="261"/>
      <c r="H828" s="28"/>
    </row>
    <row r="829" spans="7:8" x14ac:dyDescent="0.25">
      <c r="G829" s="261"/>
      <c r="H829" s="28"/>
    </row>
    <row r="830" spans="7:8" x14ac:dyDescent="0.25">
      <c r="G830" s="261"/>
      <c r="H830" s="28"/>
    </row>
    <row r="831" spans="7:8" x14ac:dyDescent="0.25">
      <c r="G831" s="261"/>
      <c r="H831" s="28"/>
    </row>
    <row r="832" spans="7:8" x14ac:dyDescent="0.25">
      <c r="G832" s="261"/>
      <c r="H832" s="28"/>
    </row>
    <row r="833" spans="7:8" x14ac:dyDescent="0.25">
      <c r="G833" s="261"/>
      <c r="H833" s="28"/>
    </row>
    <row r="834" spans="7:8" x14ac:dyDescent="0.25">
      <c r="G834" s="261"/>
      <c r="H834" s="28"/>
    </row>
    <row r="835" spans="7:8" x14ac:dyDescent="0.25">
      <c r="G835" s="261"/>
      <c r="H835" s="28"/>
    </row>
    <row r="836" spans="7:8" x14ac:dyDescent="0.25">
      <c r="G836" s="261"/>
      <c r="H836" s="28"/>
    </row>
    <row r="837" spans="7:8" x14ac:dyDescent="0.25">
      <c r="G837" s="261"/>
      <c r="H837" s="28"/>
    </row>
    <row r="838" spans="7:8" x14ac:dyDescent="0.25">
      <c r="G838" s="261"/>
      <c r="H838" s="28"/>
    </row>
    <row r="839" spans="7:8" x14ac:dyDescent="0.25">
      <c r="G839" s="261"/>
      <c r="H839" s="28"/>
    </row>
    <row r="840" spans="7:8" x14ac:dyDescent="0.25">
      <c r="G840" s="261"/>
      <c r="H840" s="28"/>
    </row>
    <row r="841" spans="7:8" x14ac:dyDescent="0.25">
      <c r="G841" s="261"/>
      <c r="H841" s="28"/>
    </row>
    <row r="842" spans="7:8" x14ac:dyDescent="0.25">
      <c r="G842" s="261"/>
      <c r="H842" s="28"/>
    </row>
    <row r="843" spans="7:8" x14ac:dyDescent="0.25">
      <c r="G843" s="261"/>
      <c r="H843" s="28"/>
    </row>
    <row r="844" spans="7:8" x14ac:dyDescent="0.25">
      <c r="G844" s="261"/>
      <c r="H844" s="28"/>
    </row>
    <row r="845" spans="7:8" x14ac:dyDescent="0.25">
      <c r="G845" s="261"/>
      <c r="H845" s="28"/>
    </row>
    <row r="846" spans="7:8" x14ac:dyDescent="0.25">
      <c r="G846" s="261"/>
      <c r="H846" s="28"/>
    </row>
    <row r="847" spans="7:8" x14ac:dyDescent="0.25">
      <c r="G847" s="261"/>
      <c r="H847" s="28"/>
    </row>
    <row r="848" spans="7:8" x14ac:dyDescent="0.25">
      <c r="G848" s="261"/>
      <c r="H848" s="28"/>
    </row>
    <row r="849" spans="7:8" x14ac:dyDescent="0.25">
      <c r="G849" s="261"/>
      <c r="H849" s="28"/>
    </row>
    <row r="850" spans="7:8" x14ac:dyDescent="0.25">
      <c r="G850" s="261"/>
      <c r="H850" s="28"/>
    </row>
    <row r="851" spans="7:8" x14ac:dyDescent="0.25">
      <c r="G851" s="261"/>
      <c r="H851" s="28"/>
    </row>
    <row r="852" spans="7:8" x14ac:dyDescent="0.25">
      <c r="G852" s="261"/>
      <c r="H852" s="28"/>
    </row>
    <row r="853" spans="7:8" x14ac:dyDescent="0.25">
      <c r="G853" s="261"/>
      <c r="H853" s="28"/>
    </row>
    <row r="854" spans="7:8" x14ac:dyDescent="0.25">
      <c r="G854" s="261"/>
      <c r="H854" s="28"/>
    </row>
    <row r="855" spans="7:8" x14ac:dyDescent="0.25">
      <c r="G855" s="261"/>
      <c r="H855" s="28"/>
    </row>
    <row r="856" spans="7:8" x14ac:dyDescent="0.25">
      <c r="G856" s="261"/>
      <c r="H856" s="28"/>
    </row>
    <row r="857" spans="7:8" x14ac:dyDescent="0.25">
      <c r="G857" s="261"/>
      <c r="H857" s="28"/>
    </row>
    <row r="858" spans="7:8" x14ac:dyDescent="0.25">
      <c r="G858" s="261"/>
      <c r="H858" s="28"/>
    </row>
    <row r="859" spans="7:8" x14ac:dyDescent="0.25">
      <c r="G859" s="261"/>
      <c r="H859" s="28"/>
    </row>
    <row r="860" spans="7:8" x14ac:dyDescent="0.25">
      <c r="G860" s="261"/>
      <c r="H860" s="28"/>
    </row>
    <row r="861" spans="7:8" x14ac:dyDescent="0.25">
      <c r="G861" s="261"/>
      <c r="H861" s="28"/>
    </row>
    <row r="862" spans="7:8" x14ac:dyDescent="0.25">
      <c r="G862" s="261"/>
      <c r="H862" s="28"/>
    </row>
    <row r="863" spans="7:8" x14ac:dyDescent="0.25">
      <c r="G863" s="261"/>
      <c r="H863" s="28"/>
    </row>
    <row r="864" spans="7:8" x14ac:dyDescent="0.25">
      <c r="G864" s="261"/>
      <c r="H864" s="28"/>
    </row>
    <row r="865" spans="7:8" x14ac:dyDescent="0.25">
      <c r="G865" s="261"/>
      <c r="H865" s="28"/>
    </row>
    <row r="866" spans="7:8" x14ac:dyDescent="0.25">
      <c r="G866" s="261"/>
      <c r="H866" s="28"/>
    </row>
    <row r="867" spans="7:8" x14ac:dyDescent="0.25">
      <c r="G867" s="261"/>
      <c r="H867" s="28"/>
    </row>
    <row r="868" spans="7:8" x14ac:dyDescent="0.25">
      <c r="G868" s="261"/>
      <c r="H868" s="28"/>
    </row>
    <row r="869" spans="7:8" x14ac:dyDescent="0.25">
      <c r="G869" s="261"/>
      <c r="H869" s="28"/>
    </row>
    <row r="870" spans="7:8" x14ac:dyDescent="0.25">
      <c r="G870" s="261"/>
      <c r="H870" s="28"/>
    </row>
    <row r="871" spans="7:8" x14ac:dyDescent="0.25">
      <c r="G871" s="261"/>
      <c r="H871" s="28"/>
    </row>
    <row r="872" spans="7:8" x14ac:dyDescent="0.25">
      <c r="G872" s="261"/>
      <c r="H872" s="28"/>
    </row>
    <row r="873" spans="7:8" x14ac:dyDescent="0.25">
      <c r="G873" s="261"/>
      <c r="H873" s="28"/>
    </row>
    <row r="874" spans="7:8" x14ac:dyDescent="0.25">
      <c r="G874" s="261"/>
      <c r="H874" s="28"/>
    </row>
    <row r="875" spans="7:8" x14ac:dyDescent="0.25">
      <c r="G875" s="261"/>
      <c r="H875" s="28"/>
    </row>
    <row r="876" spans="7:8" x14ac:dyDescent="0.25">
      <c r="G876" s="261"/>
      <c r="H876" s="28"/>
    </row>
    <row r="877" spans="7:8" x14ac:dyDescent="0.25">
      <c r="G877" s="261"/>
      <c r="H877" s="28"/>
    </row>
    <row r="878" spans="7:8" x14ac:dyDescent="0.25">
      <c r="G878" s="261"/>
      <c r="H878" s="28"/>
    </row>
    <row r="879" spans="7:8" x14ac:dyDescent="0.25">
      <c r="G879" s="261"/>
      <c r="H879" s="28"/>
    </row>
    <row r="880" spans="7:8" x14ac:dyDescent="0.25">
      <c r="G880" s="261"/>
      <c r="H880" s="28"/>
    </row>
    <row r="881" spans="7:8" x14ac:dyDescent="0.25">
      <c r="G881" s="261"/>
      <c r="H881" s="28"/>
    </row>
    <row r="882" spans="7:8" x14ac:dyDescent="0.25">
      <c r="G882" s="261"/>
      <c r="H882" s="28"/>
    </row>
    <row r="883" spans="7:8" x14ac:dyDescent="0.25">
      <c r="G883" s="261"/>
      <c r="H883" s="28"/>
    </row>
    <row r="884" spans="7:8" x14ac:dyDescent="0.25">
      <c r="G884" s="261"/>
      <c r="H884" s="28"/>
    </row>
    <row r="885" spans="7:8" x14ac:dyDescent="0.25">
      <c r="G885" s="261"/>
      <c r="H885" s="28"/>
    </row>
    <row r="886" spans="7:8" x14ac:dyDescent="0.25">
      <c r="G886" s="261"/>
      <c r="H886" s="28"/>
    </row>
    <row r="887" spans="7:8" x14ac:dyDescent="0.25">
      <c r="G887" s="261"/>
      <c r="H887" s="28"/>
    </row>
    <row r="888" spans="7:8" x14ac:dyDescent="0.25">
      <c r="G888" s="261"/>
      <c r="H888" s="28"/>
    </row>
    <row r="889" spans="7:8" x14ac:dyDescent="0.25">
      <c r="G889" s="261"/>
      <c r="H889" s="28"/>
    </row>
    <row r="890" spans="7:8" x14ac:dyDescent="0.25">
      <c r="G890" s="261"/>
      <c r="H890" s="28"/>
    </row>
    <row r="891" spans="7:8" x14ac:dyDescent="0.25">
      <c r="G891" s="261"/>
      <c r="H891" s="28"/>
    </row>
    <row r="892" spans="7:8" x14ac:dyDescent="0.25">
      <c r="G892" s="261"/>
      <c r="H892" s="28"/>
    </row>
    <row r="893" spans="7:8" x14ac:dyDescent="0.25">
      <c r="G893" s="261"/>
      <c r="H893" s="28"/>
    </row>
    <row r="894" spans="7:8" x14ac:dyDescent="0.25">
      <c r="G894" s="261"/>
      <c r="H894" s="28"/>
    </row>
    <row r="895" spans="7:8" x14ac:dyDescent="0.25">
      <c r="G895" s="261"/>
      <c r="H895" s="28"/>
    </row>
    <row r="896" spans="7:8" x14ac:dyDescent="0.25">
      <c r="G896" s="261"/>
      <c r="H896" s="28"/>
    </row>
    <row r="897" spans="7:8" x14ac:dyDescent="0.25">
      <c r="G897" s="261"/>
      <c r="H897" s="28"/>
    </row>
    <row r="898" spans="7:8" x14ac:dyDescent="0.25">
      <c r="G898" s="261"/>
      <c r="H898" s="28"/>
    </row>
    <row r="899" spans="7:8" x14ac:dyDescent="0.25">
      <c r="G899" s="261"/>
      <c r="H899" s="28"/>
    </row>
    <row r="900" spans="7:8" x14ac:dyDescent="0.25">
      <c r="G900" s="261"/>
      <c r="H900" s="28"/>
    </row>
    <row r="901" spans="7:8" x14ac:dyDescent="0.25">
      <c r="G901" s="261"/>
      <c r="H901" s="28"/>
    </row>
    <row r="902" spans="7:8" x14ac:dyDescent="0.25">
      <c r="G902" s="261"/>
      <c r="H902" s="28"/>
    </row>
    <row r="903" spans="7:8" x14ac:dyDescent="0.25">
      <c r="G903" s="261"/>
      <c r="H903" s="28"/>
    </row>
    <row r="904" spans="7:8" x14ac:dyDescent="0.25">
      <c r="G904" s="261"/>
      <c r="H904" s="28"/>
    </row>
    <row r="905" spans="7:8" x14ac:dyDescent="0.25">
      <c r="G905" s="261"/>
      <c r="H905" s="28"/>
    </row>
    <row r="906" spans="7:8" x14ac:dyDescent="0.25">
      <c r="G906" s="261"/>
      <c r="H906" s="28"/>
    </row>
    <row r="907" spans="7:8" x14ac:dyDescent="0.25">
      <c r="G907" s="261"/>
      <c r="H907" s="28"/>
    </row>
    <row r="908" spans="7:8" x14ac:dyDescent="0.25">
      <c r="G908" s="261"/>
      <c r="H908" s="28"/>
    </row>
    <row r="909" spans="7:8" x14ac:dyDescent="0.25">
      <c r="G909" s="261"/>
      <c r="H909" s="28"/>
    </row>
    <row r="910" spans="7:8" x14ac:dyDescent="0.25">
      <c r="G910" s="261"/>
      <c r="H910" s="28"/>
    </row>
    <row r="911" spans="7:8" x14ac:dyDescent="0.25">
      <c r="G911" s="261"/>
      <c r="H911" s="28"/>
    </row>
    <row r="912" spans="7:8" x14ac:dyDescent="0.25">
      <c r="G912" s="261"/>
      <c r="H912" s="28"/>
    </row>
    <row r="913" spans="7:8" x14ac:dyDescent="0.25">
      <c r="G913" s="261"/>
      <c r="H913" s="28"/>
    </row>
    <row r="914" spans="7:8" x14ac:dyDescent="0.25">
      <c r="G914" s="261"/>
      <c r="H914" s="28"/>
    </row>
    <row r="915" spans="7:8" x14ac:dyDescent="0.25">
      <c r="G915" s="261"/>
      <c r="H915" s="28"/>
    </row>
    <row r="916" spans="7:8" x14ac:dyDescent="0.25">
      <c r="G916" s="261"/>
      <c r="H916" s="28"/>
    </row>
    <row r="917" spans="7:8" x14ac:dyDescent="0.25">
      <c r="G917" s="261"/>
      <c r="H917" s="28"/>
    </row>
    <row r="918" spans="7:8" x14ac:dyDescent="0.25">
      <c r="G918" s="261"/>
      <c r="H918" s="28"/>
    </row>
    <row r="919" spans="7:8" x14ac:dyDescent="0.25">
      <c r="G919" s="261"/>
      <c r="H919" s="28"/>
    </row>
    <row r="920" spans="7:8" x14ac:dyDescent="0.25">
      <c r="G920" s="261"/>
      <c r="H920" s="28"/>
    </row>
    <row r="921" spans="7:8" x14ac:dyDescent="0.25">
      <c r="G921" s="261"/>
      <c r="H921" s="28"/>
    </row>
    <row r="922" spans="7:8" x14ac:dyDescent="0.25">
      <c r="G922" s="261"/>
      <c r="H922" s="28"/>
    </row>
    <row r="923" spans="7:8" x14ac:dyDescent="0.25">
      <c r="G923" s="261"/>
      <c r="H923" s="28"/>
    </row>
    <row r="924" spans="7:8" x14ac:dyDescent="0.25">
      <c r="G924" s="261"/>
      <c r="H924" s="28"/>
    </row>
    <row r="925" spans="7:8" x14ac:dyDescent="0.25">
      <c r="G925" s="261"/>
      <c r="H925" s="28"/>
    </row>
    <row r="926" spans="7:8" x14ac:dyDescent="0.25">
      <c r="G926" s="261"/>
      <c r="H926" s="28"/>
    </row>
    <row r="927" spans="7:8" x14ac:dyDescent="0.25">
      <c r="G927" s="261"/>
      <c r="H927" s="28"/>
    </row>
    <row r="928" spans="7:8" x14ac:dyDescent="0.25">
      <c r="G928" s="261"/>
      <c r="H928" s="28"/>
    </row>
    <row r="929" spans="7:8" x14ac:dyDescent="0.25">
      <c r="G929" s="261"/>
      <c r="H929" s="28"/>
    </row>
    <row r="930" spans="7:8" x14ac:dyDescent="0.25">
      <c r="G930" s="261"/>
      <c r="H930" s="28"/>
    </row>
    <row r="931" spans="7:8" x14ac:dyDescent="0.25">
      <c r="G931" s="261"/>
      <c r="H931" s="28"/>
    </row>
    <row r="932" spans="7:8" x14ac:dyDescent="0.25">
      <c r="G932" s="261"/>
      <c r="H932" s="28"/>
    </row>
    <row r="933" spans="7:8" x14ac:dyDescent="0.25">
      <c r="G933" s="261"/>
      <c r="H933" s="28"/>
    </row>
    <row r="934" spans="7:8" x14ac:dyDescent="0.25">
      <c r="G934" s="261"/>
      <c r="H934" s="28"/>
    </row>
    <row r="935" spans="7:8" x14ac:dyDescent="0.25">
      <c r="G935" s="261"/>
      <c r="H935" s="28"/>
    </row>
    <row r="936" spans="7:8" x14ac:dyDescent="0.25">
      <c r="G936" s="261"/>
      <c r="H936" s="28"/>
    </row>
    <row r="937" spans="7:8" x14ac:dyDescent="0.25">
      <c r="G937" s="261"/>
      <c r="H937" s="28"/>
    </row>
    <row r="938" spans="7:8" x14ac:dyDescent="0.25">
      <c r="G938" s="261"/>
      <c r="H938" s="28"/>
    </row>
    <row r="939" spans="7:8" x14ac:dyDescent="0.25">
      <c r="G939" s="261"/>
      <c r="H939" s="28"/>
    </row>
    <row r="940" spans="7:8" x14ac:dyDescent="0.25">
      <c r="G940" s="261"/>
      <c r="H940" s="28"/>
    </row>
    <row r="941" spans="7:8" x14ac:dyDescent="0.25">
      <c r="G941" s="261"/>
      <c r="H941" s="28"/>
    </row>
    <row r="942" spans="7:8" x14ac:dyDescent="0.25">
      <c r="G942" s="261"/>
      <c r="H942" s="28"/>
    </row>
    <row r="943" spans="7:8" x14ac:dyDescent="0.25">
      <c r="G943" s="261"/>
      <c r="H943" s="28"/>
    </row>
    <row r="944" spans="7:8" x14ac:dyDescent="0.25">
      <c r="G944" s="261"/>
      <c r="H944" s="28"/>
    </row>
    <row r="945" spans="7:8" x14ac:dyDescent="0.25">
      <c r="G945" s="261"/>
      <c r="H945" s="28"/>
    </row>
    <row r="946" spans="7:8" x14ac:dyDescent="0.25">
      <c r="G946" s="261"/>
      <c r="H946" s="28"/>
    </row>
    <row r="947" spans="7:8" x14ac:dyDescent="0.25">
      <c r="G947" s="261"/>
      <c r="H947" s="28"/>
    </row>
    <row r="948" spans="7:8" x14ac:dyDescent="0.25">
      <c r="G948" s="261"/>
      <c r="H948" s="28"/>
    </row>
    <row r="949" spans="7:8" x14ac:dyDescent="0.25">
      <c r="G949" s="261"/>
      <c r="H949" s="28"/>
    </row>
    <row r="950" spans="7:8" x14ac:dyDescent="0.25">
      <c r="G950" s="261"/>
      <c r="H950" s="28"/>
    </row>
    <row r="951" spans="7:8" x14ac:dyDescent="0.25">
      <c r="G951" s="261"/>
      <c r="H951" s="28"/>
    </row>
    <row r="952" spans="7:8" x14ac:dyDescent="0.25">
      <c r="G952" s="261"/>
      <c r="H952" s="28"/>
    </row>
    <row r="953" spans="7:8" x14ac:dyDescent="0.25">
      <c r="G953" s="261"/>
      <c r="H953" s="28"/>
    </row>
    <row r="954" spans="7:8" x14ac:dyDescent="0.25">
      <c r="G954" s="261"/>
      <c r="H954" s="28"/>
    </row>
    <row r="955" spans="7:8" x14ac:dyDescent="0.25">
      <c r="G955" s="261"/>
      <c r="H955" s="28"/>
    </row>
    <row r="956" spans="7:8" x14ac:dyDescent="0.25">
      <c r="G956" s="261"/>
      <c r="H956" s="28"/>
    </row>
    <row r="957" spans="7:8" x14ac:dyDescent="0.25">
      <c r="G957" s="261"/>
      <c r="H957" s="28"/>
    </row>
    <row r="958" spans="7:8" x14ac:dyDescent="0.25">
      <c r="G958" s="261"/>
      <c r="H958" s="28"/>
    </row>
    <row r="959" spans="7:8" x14ac:dyDescent="0.25">
      <c r="G959" s="261"/>
      <c r="H959" s="28"/>
    </row>
    <row r="960" spans="7:8" x14ac:dyDescent="0.25">
      <c r="G960" s="261"/>
      <c r="H960" s="28"/>
    </row>
    <row r="961" spans="7:8" x14ac:dyDescent="0.25">
      <c r="G961" s="261"/>
      <c r="H961" s="28"/>
    </row>
    <row r="962" spans="7:8" x14ac:dyDescent="0.25">
      <c r="G962" s="261"/>
      <c r="H962" s="28"/>
    </row>
    <row r="963" spans="7:8" x14ac:dyDescent="0.25">
      <c r="G963" s="261"/>
      <c r="H963" s="28"/>
    </row>
    <row r="964" spans="7:8" x14ac:dyDescent="0.25">
      <c r="G964" s="261"/>
      <c r="H964" s="28"/>
    </row>
    <row r="965" spans="7:8" x14ac:dyDescent="0.25">
      <c r="G965" s="261"/>
      <c r="H965" s="28"/>
    </row>
    <row r="966" spans="7:8" x14ac:dyDescent="0.25">
      <c r="G966" s="261"/>
      <c r="H966" s="28"/>
    </row>
    <row r="967" spans="7:8" x14ac:dyDescent="0.25">
      <c r="G967" s="261"/>
      <c r="H967" s="28"/>
    </row>
    <row r="968" spans="7:8" x14ac:dyDescent="0.25">
      <c r="G968" s="261"/>
      <c r="H968" s="28"/>
    </row>
    <row r="969" spans="7:8" x14ac:dyDescent="0.25">
      <c r="G969" s="261"/>
      <c r="H969" s="28"/>
    </row>
    <row r="970" spans="7:8" x14ac:dyDescent="0.25">
      <c r="G970" s="261"/>
      <c r="H970" s="28"/>
    </row>
    <row r="971" spans="7:8" x14ac:dyDescent="0.25">
      <c r="G971" s="261"/>
      <c r="H971" s="28"/>
    </row>
    <row r="972" spans="7:8" x14ac:dyDescent="0.25">
      <c r="G972" s="261"/>
      <c r="H972" s="28"/>
    </row>
    <row r="973" spans="7:8" x14ac:dyDescent="0.25">
      <c r="G973" s="261"/>
      <c r="H973" s="28"/>
    </row>
    <row r="974" spans="7:8" x14ac:dyDescent="0.25">
      <c r="G974" s="261"/>
      <c r="H974" s="28"/>
    </row>
    <row r="975" spans="7:8" x14ac:dyDescent="0.25">
      <c r="G975" s="261"/>
      <c r="H975" s="28"/>
    </row>
    <row r="976" spans="7:8" x14ac:dyDescent="0.25">
      <c r="G976" s="261"/>
      <c r="H976" s="28"/>
    </row>
    <row r="977" spans="7:8" x14ac:dyDescent="0.25">
      <c r="G977" s="261"/>
      <c r="H977" s="28"/>
    </row>
    <row r="978" spans="7:8" x14ac:dyDescent="0.25">
      <c r="G978" s="261"/>
      <c r="H978" s="28"/>
    </row>
    <row r="979" spans="7:8" x14ac:dyDescent="0.25">
      <c r="G979" s="261"/>
      <c r="H979" s="28"/>
    </row>
    <row r="980" spans="7:8" x14ac:dyDescent="0.25">
      <c r="G980" s="261"/>
      <c r="H980" s="28"/>
    </row>
  </sheetData>
  <mergeCells count="11">
    <mergeCell ref="A1:F4"/>
    <mergeCell ref="S7:Z7"/>
    <mergeCell ref="A6:E6"/>
    <mergeCell ref="A24:D25"/>
    <mergeCell ref="I7:P7"/>
    <mergeCell ref="K1:S4"/>
    <mergeCell ref="Q37:R37"/>
    <mergeCell ref="P21:P32"/>
    <mergeCell ref="I21:I32"/>
    <mergeCell ref="I9:I20"/>
    <mergeCell ref="P9:P20"/>
  </mergeCells>
  <pageMargins left="0.7" right="0.7" top="0.75" bottom="0.75" header="0.3" footer="0.3"/>
  <pageSetup orientation="portrait" r:id="rId1"/>
  <ignoredErrors>
    <ignoredError sqref="K9:K32"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topLeftCell="B1" zoomScaleNormal="100" workbookViewId="0">
      <selection activeCell="E1" sqref="E1:N2"/>
    </sheetView>
  </sheetViews>
  <sheetFormatPr baseColWidth="10" defaultColWidth="9.140625" defaultRowHeight="15" x14ac:dyDescent="0.25"/>
  <cols>
    <col min="1" max="1" width="10.28515625" bestFit="1" customWidth="1"/>
    <col min="2" max="2" width="12.42578125" style="115" customWidth="1"/>
    <col min="3" max="3" width="23.140625" bestFit="1" customWidth="1"/>
    <col min="4" max="4" width="10.42578125" bestFit="1" customWidth="1"/>
    <col min="5" max="5" width="29.28515625" bestFit="1" customWidth="1"/>
    <col min="6" max="6" width="9.42578125" bestFit="1" customWidth="1"/>
    <col min="7" max="7" width="5.7109375" bestFit="1" customWidth="1"/>
    <col min="8" max="8" width="11.5703125" bestFit="1" customWidth="1"/>
    <col min="9" max="9" width="16.5703125" style="115" bestFit="1" customWidth="1"/>
    <col min="10" max="10" width="9.140625" style="115"/>
    <col min="11" max="11" width="7.28515625" style="115" customWidth="1"/>
    <col min="12" max="12" width="23" bestFit="1" customWidth="1"/>
    <col min="13" max="13" width="11" customWidth="1"/>
    <col min="15" max="15" width="16" customWidth="1"/>
  </cols>
  <sheetData>
    <row r="1" spans="1:18" ht="16.5" customHeight="1" x14ac:dyDescent="0.25">
      <c r="A1" s="24"/>
      <c r="B1" s="24"/>
      <c r="C1" s="24"/>
      <c r="D1" s="24"/>
      <c r="E1" s="751" t="s">
        <v>227</v>
      </c>
      <c r="F1" s="751"/>
      <c r="G1" s="751"/>
      <c r="H1" s="751"/>
      <c r="I1" s="751"/>
      <c r="J1" s="751"/>
      <c r="K1" s="751"/>
      <c r="L1" s="751"/>
      <c r="M1" s="751"/>
      <c r="N1" s="751"/>
      <c r="O1" s="24"/>
      <c r="P1" s="24"/>
      <c r="Q1" s="24"/>
      <c r="R1" s="24"/>
    </row>
    <row r="2" spans="1:18" ht="21" customHeight="1" x14ac:dyDescent="0.25">
      <c r="A2" s="24"/>
      <c r="B2" s="24"/>
      <c r="C2" s="24"/>
      <c r="D2" s="433"/>
      <c r="E2" s="751"/>
      <c r="F2" s="751"/>
      <c r="G2" s="751"/>
      <c r="H2" s="751"/>
      <c r="I2" s="751"/>
      <c r="J2" s="751"/>
      <c r="K2" s="751"/>
      <c r="L2" s="751"/>
      <c r="M2" s="751"/>
      <c r="N2" s="751"/>
      <c r="O2" s="24"/>
      <c r="P2" s="24"/>
      <c r="Q2" s="24"/>
      <c r="R2" s="24"/>
    </row>
    <row r="3" spans="1:18" s="115" customFormat="1" ht="21" customHeight="1" thickBot="1" x14ac:dyDescent="0.3">
      <c r="D3" s="431"/>
      <c r="E3" s="431"/>
      <c r="F3" s="432"/>
      <c r="G3" s="432"/>
      <c r="H3" s="432"/>
      <c r="I3" s="432"/>
      <c r="J3" s="432"/>
      <c r="K3" s="432"/>
      <c r="L3" s="432"/>
      <c r="M3" s="432"/>
      <c r="N3" s="432"/>
      <c r="R3" s="24"/>
    </row>
    <row r="4" spans="1:18" ht="15.75" customHeight="1" thickBot="1" x14ac:dyDescent="0.3">
      <c r="A4" s="115"/>
      <c r="C4" s="725" t="s">
        <v>186</v>
      </c>
      <c r="D4" s="725"/>
      <c r="E4" s="725"/>
      <c r="F4" s="725"/>
      <c r="G4" s="725"/>
      <c r="H4" s="725"/>
      <c r="K4" s="180"/>
      <c r="L4" s="721" t="s">
        <v>134</v>
      </c>
      <c r="M4" s="721"/>
      <c r="N4" s="721"/>
      <c r="O4" s="721"/>
      <c r="P4" s="181"/>
      <c r="R4" s="24"/>
    </row>
    <row r="5" spans="1:18" ht="45.75" thickBot="1" x14ac:dyDescent="0.4">
      <c r="A5" s="166" t="s">
        <v>67</v>
      </c>
      <c r="B5" s="167"/>
      <c r="C5" s="168" t="s">
        <v>137</v>
      </c>
      <c r="D5" s="167" t="s">
        <v>119</v>
      </c>
      <c r="E5" s="168" t="s">
        <v>41</v>
      </c>
      <c r="F5" s="168" t="s">
        <v>200</v>
      </c>
      <c r="G5" s="168" t="s">
        <v>65</v>
      </c>
      <c r="H5" s="168" t="s">
        <v>217</v>
      </c>
      <c r="I5" s="169" t="s">
        <v>198</v>
      </c>
      <c r="K5" s="182"/>
      <c r="L5" s="117"/>
      <c r="M5" s="718" t="s">
        <v>218</v>
      </c>
      <c r="N5" s="718"/>
      <c r="O5" s="718"/>
      <c r="P5" s="183"/>
      <c r="R5" s="24"/>
    </row>
    <row r="6" spans="1:18" ht="15" customHeight="1" x14ac:dyDescent="0.25">
      <c r="A6" s="715" t="s">
        <v>30</v>
      </c>
      <c r="B6" s="719" t="s">
        <v>144</v>
      </c>
      <c r="C6" s="161" t="s">
        <v>114</v>
      </c>
      <c r="D6" s="214"/>
      <c r="E6" s="233"/>
      <c r="F6" s="165">
        <f>D6*E6</f>
        <v>0</v>
      </c>
      <c r="G6" s="150">
        <v>21</v>
      </c>
      <c r="H6" s="165">
        <f>(F6*G6)/1000</f>
        <v>0</v>
      </c>
      <c r="I6" s="396"/>
      <c r="K6" s="182"/>
      <c r="L6" s="157" t="s">
        <v>145</v>
      </c>
      <c r="M6" s="158" t="s">
        <v>120</v>
      </c>
      <c r="N6" s="158" t="s">
        <v>121</v>
      </c>
      <c r="O6" s="159" t="s">
        <v>122</v>
      </c>
      <c r="P6" s="183"/>
      <c r="R6" s="24"/>
    </row>
    <row r="7" spans="1:18" x14ac:dyDescent="0.25">
      <c r="A7" s="716"/>
      <c r="B7" s="719"/>
      <c r="C7" s="161" t="s">
        <v>115</v>
      </c>
      <c r="D7" s="216"/>
      <c r="E7" s="233"/>
      <c r="F7" s="165">
        <f>D7*E7</f>
        <v>0</v>
      </c>
      <c r="G7" s="150">
        <v>21</v>
      </c>
      <c r="H7" s="165">
        <f>(F7*G7)/1000</f>
        <v>0</v>
      </c>
      <c r="I7" s="397"/>
      <c r="K7" s="182"/>
      <c r="L7" s="152" t="s">
        <v>114</v>
      </c>
      <c r="M7" s="149">
        <v>19.48</v>
      </c>
      <c r="N7" s="149">
        <v>20</v>
      </c>
      <c r="O7" s="153">
        <v>16.809999999999999</v>
      </c>
      <c r="P7" s="183"/>
      <c r="R7" s="24"/>
    </row>
    <row r="8" spans="1:18" x14ac:dyDescent="0.25">
      <c r="A8" s="716"/>
      <c r="B8" s="719"/>
      <c r="C8" s="161" t="s">
        <v>116</v>
      </c>
      <c r="D8" s="216"/>
      <c r="E8" s="233"/>
      <c r="F8" s="165">
        <f>D8*E8</f>
        <v>0</v>
      </c>
      <c r="G8" s="150">
        <v>21</v>
      </c>
      <c r="H8" s="165">
        <f>(F8*G8)/1000</f>
        <v>0</v>
      </c>
      <c r="I8" s="397"/>
      <c r="K8" s="182"/>
      <c r="L8" s="152" t="s">
        <v>115</v>
      </c>
      <c r="M8" s="149">
        <v>63.61</v>
      </c>
      <c r="N8" s="149">
        <v>48.69</v>
      </c>
      <c r="O8" s="153">
        <v>41.91</v>
      </c>
      <c r="P8" s="183"/>
      <c r="R8" s="24"/>
    </row>
    <row r="9" spans="1:18" x14ac:dyDescent="0.25">
      <c r="A9" s="716"/>
      <c r="B9" s="719"/>
      <c r="C9" s="161" t="s">
        <v>117</v>
      </c>
      <c r="D9" s="216"/>
      <c r="E9" s="233"/>
      <c r="F9" s="165">
        <f>D9*E9</f>
        <v>0</v>
      </c>
      <c r="G9" s="150">
        <v>21</v>
      </c>
      <c r="H9" s="165">
        <f>(F9*G9)/1000</f>
        <v>0</v>
      </c>
      <c r="I9" s="397"/>
      <c r="K9" s="182"/>
      <c r="L9" s="152" t="s">
        <v>116</v>
      </c>
      <c r="M9" s="149">
        <v>66.25</v>
      </c>
      <c r="N9" s="151" t="s">
        <v>123</v>
      </c>
      <c r="O9" s="153">
        <v>70.16</v>
      </c>
      <c r="P9" s="183"/>
      <c r="R9" s="24"/>
    </row>
    <row r="10" spans="1:18" x14ac:dyDescent="0.25">
      <c r="A10" s="716"/>
      <c r="B10" s="719"/>
      <c r="C10" s="160" t="s">
        <v>118</v>
      </c>
      <c r="D10" s="216"/>
      <c r="E10" s="233"/>
      <c r="F10" s="165">
        <f>D10*E10</f>
        <v>0</v>
      </c>
      <c r="G10" s="150">
        <v>21</v>
      </c>
      <c r="H10" s="165">
        <f>(F10*G10)/1000</f>
        <v>0</v>
      </c>
      <c r="I10" s="397"/>
      <c r="K10" s="182"/>
      <c r="L10" s="152" t="s">
        <v>117</v>
      </c>
      <c r="M10" s="149">
        <v>85.8</v>
      </c>
      <c r="N10" s="149">
        <v>85</v>
      </c>
      <c r="O10" s="153">
        <v>85.67</v>
      </c>
      <c r="P10" s="183"/>
      <c r="R10" s="24"/>
    </row>
    <row r="11" spans="1:18" ht="15.75" thickBot="1" x14ac:dyDescent="0.3">
      <c r="A11" s="716"/>
      <c r="B11" s="720" t="s">
        <v>131</v>
      </c>
      <c r="C11" s="160" t="s">
        <v>126</v>
      </c>
      <c r="D11" s="216"/>
      <c r="E11" s="233"/>
      <c r="F11" s="165">
        <f t="shared" ref="F11:F27" si="0">D11*E11</f>
        <v>0</v>
      </c>
      <c r="G11" s="150">
        <v>21</v>
      </c>
      <c r="H11" s="165">
        <f t="shared" ref="H11:H27" si="1">(F11*G11)/1000</f>
        <v>0</v>
      </c>
      <c r="I11" s="240">
        <f>SUM(H6:H16)</f>
        <v>0</v>
      </c>
      <c r="K11" s="182"/>
      <c r="L11" s="154" t="s">
        <v>118</v>
      </c>
      <c r="M11" s="155">
        <v>111.7</v>
      </c>
      <c r="N11" s="155">
        <v>111.7</v>
      </c>
      <c r="O11" s="156">
        <v>111.7</v>
      </c>
      <c r="P11" s="183"/>
      <c r="R11" s="24"/>
    </row>
    <row r="12" spans="1:18" x14ac:dyDescent="0.25">
      <c r="A12" s="716"/>
      <c r="B12" s="720"/>
      <c r="C12" s="161" t="s">
        <v>127</v>
      </c>
      <c r="D12" s="216"/>
      <c r="E12" s="233"/>
      <c r="F12" s="165">
        <f t="shared" si="0"/>
        <v>0</v>
      </c>
      <c r="G12" s="150">
        <v>21</v>
      </c>
      <c r="H12" s="165">
        <f t="shared" si="1"/>
        <v>0</v>
      </c>
      <c r="I12" s="397"/>
      <c r="K12" s="182"/>
      <c r="L12" s="117"/>
      <c r="M12" s="117"/>
      <c r="N12" s="117"/>
      <c r="O12" s="117"/>
      <c r="P12" s="183"/>
      <c r="R12" s="24"/>
    </row>
    <row r="13" spans="1:18" s="115" customFormat="1" ht="15.75" customHeight="1" x14ac:dyDescent="0.35">
      <c r="A13" s="716"/>
      <c r="B13" s="720"/>
      <c r="C13" s="161" t="s">
        <v>128</v>
      </c>
      <c r="D13" s="216"/>
      <c r="E13" s="233"/>
      <c r="F13" s="165">
        <f t="shared" si="0"/>
        <v>0</v>
      </c>
      <c r="G13" s="150">
        <v>21</v>
      </c>
      <c r="H13" s="165">
        <f t="shared" si="1"/>
        <v>0</v>
      </c>
      <c r="I13" s="397"/>
      <c r="K13" s="182"/>
      <c r="L13" s="718" t="s">
        <v>218</v>
      </c>
      <c r="M13" s="718"/>
      <c r="N13" s="162"/>
      <c r="O13" s="162"/>
      <c r="P13" s="183"/>
      <c r="R13" s="24"/>
    </row>
    <row r="14" spans="1:18" s="115" customFormat="1" ht="15" customHeight="1" x14ac:dyDescent="0.25">
      <c r="A14" s="716"/>
      <c r="B14" s="720"/>
      <c r="C14" s="161" t="s">
        <v>129</v>
      </c>
      <c r="D14" s="216"/>
      <c r="E14" s="233"/>
      <c r="F14" s="165">
        <f t="shared" si="0"/>
        <v>0</v>
      </c>
      <c r="G14" s="150">
        <v>21</v>
      </c>
      <c r="H14" s="165">
        <f t="shared" si="1"/>
        <v>0</v>
      </c>
      <c r="I14" s="397"/>
      <c r="K14" s="182"/>
      <c r="L14" s="163" t="s">
        <v>132</v>
      </c>
      <c r="M14" s="163" t="s">
        <v>133</v>
      </c>
      <c r="N14" s="162"/>
      <c r="O14" s="162"/>
      <c r="P14" s="183"/>
      <c r="R14" s="24"/>
    </row>
    <row r="15" spans="1:18" s="115" customFormat="1" ht="15" customHeight="1" x14ac:dyDescent="0.25">
      <c r="A15" s="716"/>
      <c r="B15" s="720"/>
      <c r="C15" s="161" t="s">
        <v>154</v>
      </c>
      <c r="D15" s="216"/>
      <c r="E15" s="233"/>
      <c r="F15" s="234">
        <f>D15*E15</f>
        <v>0</v>
      </c>
      <c r="G15" s="150">
        <v>21</v>
      </c>
      <c r="H15" s="165">
        <f t="shared" si="1"/>
        <v>0</v>
      </c>
      <c r="I15" s="397"/>
      <c r="K15" s="182"/>
      <c r="L15" s="163"/>
      <c r="M15" s="163"/>
      <c r="N15" s="162"/>
      <c r="O15" s="162"/>
      <c r="P15" s="183"/>
      <c r="R15" s="24"/>
    </row>
    <row r="16" spans="1:18" s="115" customFormat="1" x14ac:dyDescent="0.25">
      <c r="A16" s="717"/>
      <c r="B16" s="720"/>
      <c r="C16" s="161" t="s">
        <v>130</v>
      </c>
      <c r="D16" s="216"/>
      <c r="E16" s="233"/>
      <c r="F16" s="165">
        <f>D16*E16</f>
        <v>0</v>
      </c>
      <c r="G16" s="150">
        <v>21</v>
      </c>
      <c r="H16" s="165">
        <f t="shared" si="1"/>
        <v>0</v>
      </c>
      <c r="I16" s="398"/>
      <c r="K16" s="182"/>
      <c r="L16" s="160" t="s">
        <v>126</v>
      </c>
      <c r="M16" s="164">
        <v>55</v>
      </c>
      <c r="N16" s="117"/>
      <c r="O16" s="117"/>
      <c r="P16" s="183"/>
      <c r="R16" s="24"/>
    </row>
    <row r="17" spans="1:18" x14ac:dyDescent="0.25">
      <c r="A17" s="712" t="s">
        <v>31</v>
      </c>
      <c r="B17" s="722" t="s">
        <v>144</v>
      </c>
      <c r="C17" s="170" t="s">
        <v>114</v>
      </c>
      <c r="D17" s="215"/>
      <c r="E17" s="171"/>
      <c r="F17" s="172">
        <f t="shared" si="0"/>
        <v>0</v>
      </c>
      <c r="G17" s="173">
        <v>21</v>
      </c>
      <c r="H17" s="172">
        <f t="shared" si="1"/>
        <v>0</v>
      </c>
      <c r="I17" s="396"/>
      <c r="K17" s="182"/>
      <c r="L17" s="161" t="s">
        <v>127</v>
      </c>
      <c r="M17" s="164">
        <v>5</v>
      </c>
      <c r="N17" s="117"/>
      <c r="O17" s="117"/>
      <c r="P17" s="183"/>
      <c r="R17" s="24"/>
    </row>
    <row r="18" spans="1:18" x14ac:dyDescent="0.25">
      <c r="A18" s="713"/>
      <c r="B18" s="722"/>
      <c r="C18" s="170" t="s">
        <v>115</v>
      </c>
      <c r="D18" s="217"/>
      <c r="E18" s="171"/>
      <c r="F18" s="172">
        <f t="shared" si="0"/>
        <v>0</v>
      </c>
      <c r="G18" s="173">
        <v>21</v>
      </c>
      <c r="H18" s="172">
        <f t="shared" si="1"/>
        <v>0</v>
      </c>
      <c r="I18" s="397"/>
      <c r="K18" s="182"/>
      <c r="L18" s="161" t="s">
        <v>128</v>
      </c>
      <c r="M18" s="164">
        <v>5</v>
      </c>
      <c r="N18" s="117"/>
      <c r="O18" s="117"/>
      <c r="P18" s="183"/>
      <c r="R18" s="24"/>
    </row>
    <row r="19" spans="1:18" x14ac:dyDescent="0.25">
      <c r="A19" s="713"/>
      <c r="B19" s="722"/>
      <c r="C19" s="170" t="s">
        <v>116</v>
      </c>
      <c r="D19" s="217"/>
      <c r="E19" s="171"/>
      <c r="F19" s="172">
        <f t="shared" si="0"/>
        <v>0</v>
      </c>
      <c r="G19" s="173">
        <v>21</v>
      </c>
      <c r="H19" s="172">
        <f t="shared" si="1"/>
        <v>0</v>
      </c>
      <c r="I19" s="397"/>
      <c r="K19" s="182"/>
      <c r="L19" s="161" t="s">
        <v>129</v>
      </c>
      <c r="M19" s="164">
        <v>18</v>
      </c>
      <c r="N19" s="117"/>
      <c r="O19" s="117"/>
      <c r="P19" s="183"/>
      <c r="R19" s="24"/>
    </row>
    <row r="20" spans="1:18" x14ac:dyDescent="0.25">
      <c r="A20" s="713"/>
      <c r="B20" s="722"/>
      <c r="C20" s="170" t="s">
        <v>117</v>
      </c>
      <c r="D20" s="217"/>
      <c r="E20" s="171"/>
      <c r="F20" s="172">
        <f t="shared" si="0"/>
        <v>0</v>
      </c>
      <c r="G20" s="173">
        <v>21</v>
      </c>
      <c r="H20" s="172">
        <f t="shared" si="1"/>
        <v>0</v>
      </c>
      <c r="I20" s="397"/>
      <c r="K20" s="182"/>
      <c r="L20" s="161" t="s">
        <v>130</v>
      </c>
      <c r="M20" s="48">
        <v>1</v>
      </c>
      <c r="N20" s="117"/>
      <c r="O20" s="117"/>
      <c r="P20" s="183"/>
      <c r="R20" s="24"/>
    </row>
    <row r="21" spans="1:18" ht="15.75" thickBot="1" x14ac:dyDescent="0.3">
      <c r="A21" s="713"/>
      <c r="B21" s="722"/>
      <c r="C21" s="174" t="s">
        <v>118</v>
      </c>
      <c r="D21" s="217"/>
      <c r="E21" s="171"/>
      <c r="F21" s="172">
        <f t="shared" si="0"/>
        <v>0</v>
      </c>
      <c r="G21" s="173">
        <v>21</v>
      </c>
      <c r="H21" s="172">
        <f t="shared" si="1"/>
        <v>0</v>
      </c>
      <c r="I21" s="397"/>
      <c r="K21" s="184"/>
      <c r="L21" s="232" t="s">
        <v>154</v>
      </c>
      <c r="M21" s="231" t="s">
        <v>157</v>
      </c>
      <c r="N21" s="185"/>
      <c r="O21" s="185"/>
      <c r="P21" s="186"/>
      <c r="R21" s="24"/>
    </row>
    <row r="22" spans="1:18" x14ac:dyDescent="0.25">
      <c r="A22" s="713"/>
      <c r="B22" s="723" t="s">
        <v>131</v>
      </c>
      <c r="C22" s="174" t="s">
        <v>126</v>
      </c>
      <c r="D22" s="217"/>
      <c r="E22" s="171"/>
      <c r="F22" s="172">
        <f t="shared" si="0"/>
        <v>0</v>
      </c>
      <c r="G22" s="173">
        <v>21</v>
      </c>
      <c r="H22" s="172">
        <f t="shared" si="1"/>
        <v>0</v>
      </c>
      <c r="I22" s="240">
        <f>SUM(H17:H27)</f>
        <v>0</v>
      </c>
      <c r="R22" s="24"/>
    </row>
    <row r="23" spans="1:18" x14ac:dyDescent="0.25">
      <c r="A23" s="713"/>
      <c r="B23" s="723"/>
      <c r="C23" s="170" t="s">
        <v>127</v>
      </c>
      <c r="D23" s="217"/>
      <c r="E23" s="171"/>
      <c r="F23" s="172">
        <f t="shared" si="0"/>
        <v>0</v>
      </c>
      <c r="G23" s="173">
        <v>21</v>
      </c>
      <c r="H23" s="172">
        <f t="shared" si="1"/>
        <v>0</v>
      </c>
      <c r="I23" s="397"/>
      <c r="R23" s="24"/>
    </row>
    <row r="24" spans="1:18" x14ac:dyDescent="0.25">
      <c r="A24" s="713"/>
      <c r="B24" s="723"/>
      <c r="C24" s="170" t="s">
        <v>128</v>
      </c>
      <c r="D24" s="218"/>
      <c r="E24" s="175"/>
      <c r="F24" s="172">
        <f>D24*E24</f>
        <v>0</v>
      </c>
      <c r="G24" s="173">
        <v>21</v>
      </c>
      <c r="H24" s="172">
        <f t="shared" si="1"/>
        <v>0</v>
      </c>
      <c r="I24" s="397"/>
      <c r="R24" s="24"/>
    </row>
    <row r="25" spans="1:18" s="115" customFormat="1" x14ac:dyDescent="0.25">
      <c r="A25" s="713"/>
      <c r="B25" s="723"/>
      <c r="C25" s="170" t="s">
        <v>129</v>
      </c>
      <c r="D25" s="218"/>
      <c r="E25" s="175"/>
      <c r="F25" s="172">
        <f>D25*E25</f>
        <v>0</v>
      </c>
      <c r="G25" s="173">
        <v>21</v>
      </c>
      <c r="H25" s="172">
        <f t="shared" ref="H25" si="2">(F25*G25)/1000</f>
        <v>0</v>
      </c>
      <c r="I25" s="397"/>
      <c r="R25" s="24"/>
    </row>
    <row r="26" spans="1:18" x14ac:dyDescent="0.25">
      <c r="A26" s="713"/>
      <c r="B26" s="723"/>
      <c r="C26" s="170" t="s">
        <v>154</v>
      </c>
      <c r="D26" s="218"/>
      <c r="E26" s="175"/>
      <c r="F26" s="172">
        <f>D26*E26</f>
        <v>0</v>
      </c>
      <c r="G26" s="173">
        <v>21</v>
      </c>
      <c r="H26" s="172">
        <f t="shared" si="1"/>
        <v>0</v>
      </c>
      <c r="I26" s="397"/>
      <c r="R26" s="24"/>
    </row>
    <row r="27" spans="1:18" ht="15.75" thickBot="1" x14ac:dyDescent="0.3">
      <c r="A27" s="714"/>
      <c r="B27" s="724"/>
      <c r="C27" s="176" t="s">
        <v>130</v>
      </c>
      <c r="D27" s="219"/>
      <c r="E27" s="177"/>
      <c r="F27" s="178">
        <f t="shared" si="0"/>
        <v>0</v>
      </c>
      <c r="G27" s="179">
        <v>21</v>
      </c>
      <c r="H27" s="178">
        <f t="shared" si="1"/>
        <v>0</v>
      </c>
      <c r="I27" s="398"/>
      <c r="R27" s="24"/>
    </row>
    <row r="28" spans="1:18" x14ac:dyDescent="0.25">
      <c r="R28" s="24"/>
    </row>
    <row r="29" spans="1:18" x14ac:dyDescent="0.25">
      <c r="E29" s="79" t="s">
        <v>66</v>
      </c>
      <c r="R29" s="24"/>
    </row>
    <row r="30" spans="1:18" x14ac:dyDescent="0.25">
      <c r="R30" s="24"/>
    </row>
    <row r="31" spans="1:18" x14ac:dyDescent="0.25">
      <c r="R31" s="24"/>
    </row>
    <row r="32" spans="1:18" x14ac:dyDescent="0.25">
      <c r="R32" s="24"/>
    </row>
    <row r="33" spans="3:18" x14ac:dyDescent="0.25">
      <c r="R33" s="24"/>
    </row>
    <row r="34" spans="3:18" x14ac:dyDescent="0.25">
      <c r="R34" s="24"/>
    </row>
    <row r="35" spans="3:18" x14ac:dyDescent="0.25">
      <c r="R35" s="24"/>
    </row>
    <row r="36" spans="3:18" x14ac:dyDescent="0.25">
      <c r="R36" s="24"/>
    </row>
    <row r="37" spans="3:18" x14ac:dyDescent="0.25">
      <c r="R37" s="24"/>
    </row>
    <row r="38" spans="3:18" x14ac:dyDescent="0.25">
      <c r="R38" s="24"/>
    </row>
    <row r="39" spans="3:18" x14ac:dyDescent="0.25">
      <c r="R39" s="24"/>
    </row>
    <row r="40" spans="3:18" x14ac:dyDescent="0.25">
      <c r="R40" s="24"/>
    </row>
    <row r="41" spans="3:18" x14ac:dyDescent="0.25">
      <c r="R41" s="24"/>
    </row>
    <row r="42" spans="3:18" x14ac:dyDescent="0.25">
      <c r="R42" s="24"/>
    </row>
    <row r="43" spans="3:18" x14ac:dyDescent="0.25">
      <c r="R43" s="24"/>
    </row>
    <row r="44" spans="3:18" x14ac:dyDescent="0.25">
      <c r="R44" s="24"/>
    </row>
    <row r="45" spans="3:18" x14ac:dyDescent="0.25">
      <c r="R45" s="24"/>
    </row>
    <row r="46" spans="3:18" ht="15.75" thickBot="1" x14ac:dyDescent="0.3">
      <c r="R46" s="24"/>
    </row>
    <row r="47" spans="3:18" x14ac:dyDescent="0.25">
      <c r="C47" s="204" t="s">
        <v>139</v>
      </c>
      <c r="D47" s="205"/>
      <c r="E47" s="205"/>
      <c r="F47" s="205"/>
      <c r="G47" s="205"/>
      <c r="H47" s="205"/>
      <c r="I47" s="205"/>
      <c r="J47" s="205"/>
      <c r="K47" s="206"/>
      <c r="L47" s="207"/>
      <c r="R47" s="24"/>
    </row>
    <row r="48" spans="3:18" x14ac:dyDescent="0.25">
      <c r="C48" s="208" t="s">
        <v>140</v>
      </c>
      <c r="D48" s="209"/>
      <c r="E48" s="209"/>
      <c r="F48" s="209"/>
      <c r="G48" s="209"/>
      <c r="H48" s="209"/>
      <c r="I48" s="209"/>
      <c r="J48" s="209"/>
      <c r="K48" s="210"/>
      <c r="L48" s="207"/>
      <c r="R48" s="24"/>
    </row>
    <row r="49" spans="1:18" x14ac:dyDescent="0.25">
      <c r="C49" s="208" t="s">
        <v>141</v>
      </c>
      <c r="D49" s="209"/>
      <c r="E49" s="209"/>
      <c r="F49" s="209"/>
      <c r="G49" s="209"/>
      <c r="H49" s="209"/>
      <c r="I49" s="209"/>
      <c r="J49" s="209"/>
      <c r="K49" s="210"/>
      <c r="L49" s="207"/>
      <c r="R49" s="24"/>
    </row>
    <row r="50" spans="1:18" x14ac:dyDescent="0.25">
      <c r="C50" s="208" t="s">
        <v>143</v>
      </c>
      <c r="D50" s="209"/>
      <c r="E50" s="209"/>
      <c r="F50" s="209"/>
      <c r="G50" s="209"/>
      <c r="H50" s="209"/>
      <c r="I50" s="209"/>
      <c r="J50" s="209"/>
      <c r="K50" s="210"/>
      <c r="L50" s="207"/>
      <c r="R50" s="24"/>
    </row>
    <row r="51" spans="1:18" ht="15.75" thickBot="1" x14ac:dyDescent="0.3">
      <c r="C51" s="211" t="s">
        <v>142</v>
      </c>
      <c r="D51" s="212"/>
      <c r="E51" s="212"/>
      <c r="F51" s="212"/>
      <c r="G51" s="212"/>
      <c r="H51" s="212"/>
      <c r="I51" s="212"/>
      <c r="J51" s="212"/>
      <c r="K51" s="213"/>
      <c r="L51" s="207"/>
      <c r="R51" s="24"/>
    </row>
    <row r="52" spans="1:18" x14ac:dyDescent="0.25">
      <c r="R52" s="24"/>
    </row>
    <row r="53" spans="1:18" x14ac:dyDescent="0.25">
      <c r="R53" s="24"/>
    </row>
    <row r="54" spans="1:18" x14ac:dyDescent="0.25">
      <c r="R54" s="24"/>
    </row>
    <row r="55" spans="1:18" x14ac:dyDescent="0.25">
      <c r="A55" s="24"/>
      <c r="B55" s="24"/>
      <c r="C55" s="24"/>
      <c r="D55" s="24"/>
      <c r="E55" s="24"/>
      <c r="F55" s="24"/>
      <c r="G55" s="24"/>
      <c r="H55" s="24"/>
      <c r="I55" s="24"/>
      <c r="J55" s="24"/>
      <c r="K55" s="24"/>
      <c r="L55" s="24"/>
      <c r="M55" s="24"/>
      <c r="N55" s="24"/>
      <c r="O55" s="24"/>
      <c r="P55" s="24"/>
      <c r="Q55" s="24"/>
      <c r="R55" s="24"/>
    </row>
    <row r="56" spans="1:18" x14ac:dyDescent="0.25">
      <c r="A56" s="24"/>
      <c r="B56" s="24"/>
      <c r="C56" s="24"/>
      <c r="D56" s="24"/>
      <c r="E56" s="24"/>
      <c r="F56" s="24"/>
      <c r="G56" s="24"/>
      <c r="H56" s="24"/>
      <c r="I56" s="24"/>
      <c r="J56" s="24"/>
      <c r="K56" s="24"/>
      <c r="L56" s="24"/>
      <c r="M56" s="24"/>
      <c r="N56" s="24"/>
      <c r="O56" s="24"/>
      <c r="P56" s="24"/>
      <c r="Q56" s="24"/>
      <c r="R56" s="24"/>
    </row>
  </sheetData>
  <mergeCells count="11">
    <mergeCell ref="L4:O4"/>
    <mergeCell ref="B17:B21"/>
    <mergeCell ref="B22:B27"/>
    <mergeCell ref="C4:H4"/>
    <mergeCell ref="E1:N2"/>
    <mergeCell ref="A17:A27"/>
    <mergeCell ref="A6:A16"/>
    <mergeCell ref="M5:O5"/>
    <mergeCell ref="B6:B10"/>
    <mergeCell ref="B11:B16"/>
    <mergeCell ref="L13:M13"/>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showGridLines="0" zoomScale="80" zoomScaleNormal="80" workbookViewId="0">
      <selection activeCell="C1" sqref="C1:K2"/>
    </sheetView>
  </sheetViews>
  <sheetFormatPr baseColWidth="10" defaultColWidth="9.140625" defaultRowHeight="15" x14ac:dyDescent="0.25"/>
  <cols>
    <col min="1" max="1" width="10.28515625" bestFit="1" customWidth="1"/>
    <col min="2" max="2" width="23.140625" customWidth="1"/>
    <col min="3" max="3" width="12" customWidth="1"/>
    <col min="4" max="4" width="29.28515625" bestFit="1" customWidth="1"/>
    <col min="5" max="5" width="7.42578125" bestFit="1" customWidth="1"/>
    <col min="6" max="6" width="5.7109375" bestFit="1" customWidth="1"/>
    <col min="7" max="7" width="11.5703125" bestFit="1" customWidth="1"/>
    <col min="8" max="8" width="16.5703125" bestFit="1" customWidth="1"/>
    <col min="11" max="11" width="19.42578125" customWidth="1"/>
    <col min="14" max="14" width="13.140625" customWidth="1"/>
  </cols>
  <sheetData>
    <row r="1" spans="1:18" s="115" customFormat="1" ht="15" customHeight="1" x14ac:dyDescent="0.25">
      <c r="A1" s="24"/>
      <c r="B1" s="24"/>
      <c r="C1" s="750" t="s">
        <v>227</v>
      </c>
      <c r="D1" s="750"/>
      <c r="E1" s="750"/>
      <c r="F1" s="750"/>
      <c r="G1" s="750"/>
      <c r="H1" s="750"/>
      <c r="I1" s="750"/>
      <c r="J1" s="750"/>
      <c r="K1" s="750"/>
      <c r="L1" s="434"/>
      <c r="M1" s="434"/>
      <c r="N1" s="434"/>
      <c r="O1" s="24"/>
      <c r="P1" s="24"/>
      <c r="Q1" s="24"/>
      <c r="R1" s="28"/>
    </row>
    <row r="2" spans="1:18" s="115" customFormat="1" ht="19.5" customHeight="1" x14ac:dyDescent="0.25">
      <c r="A2" s="24"/>
      <c r="B2" s="24"/>
      <c r="C2" s="750"/>
      <c r="D2" s="750"/>
      <c r="E2" s="750"/>
      <c r="F2" s="750"/>
      <c r="G2" s="750"/>
      <c r="H2" s="750"/>
      <c r="I2" s="750"/>
      <c r="J2" s="750"/>
      <c r="K2" s="750"/>
      <c r="L2" s="434"/>
      <c r="M2" s="434"/>
      <c r="N2" s="434"/>
      <c r="O2" s="24"/>
      <c r="P2" s="24"/>
      <c r="Q2" s="24"/>
      <c r="R2" s="28"/>
    </row>
    <row r="3" spans="1:18" ht="15.75" thickBot="1" x14ac:dyDescent="0.3">
      <c r="Q3" s="24"/>
    </row>
    <row r="4" spans="1:18" ht="20.25" x14ac:dyDescent="0.35">
      <c r="A4" s="115"/>
      <c r="B4" s="672" t="s">
        <v>186</v>
      </c>
      <c r="C4" s="672"/>
      <c r="D4" s="672"/>
      <c r="E4" s="672"/>
      <c r="F4" s="672"/>
      <c r="G4" s="672"/>
      <c r="H4" s="115"/>
      <c r="J4" s="734" t="s">
        <v>134</v>
      </c>
      <c r="K4" s="735"/>
      <c r="L4" s="735"/>
      <c r="M4" s="735"/>
      <c r="N4" s="735"/>
      <c r="O4" s="736"/>
      <c r="Q4" s="24"/>
    </row>
    <row r="5" spans="1:18" ht="16.5" thickBot="1" x14ac:dyDescent="0.3">
      <c r="A5" s="115"/>
      <c r="B5" s="115"/>
      <c r="C5" s="115"/>
      <c r="D5" s="115"/>
      <c r="E5" s="115"/>
      <c r="F5" s="115"/>
      <c r="G5" s="115"/>
      <c r="H5" s="115"/>
      <c r="J5" s="438"/>
      <c r="K5" s="718" t="s">
        <v>124</v>
      </c>
      <c r="L5" s="718"/>
      <c r="M5" s="718"/>
      <c r="N5" s="718"/>
      <c r="O5" s="439"/>
      <c r="Q5" s="24"/>
    </row>
    <row r="6" spans="1:18" ht="28.5" customHeight="1" thickBot="1" x14ac:dyDescent="0.3">
      <c r="A6" s="412" t="s">
        <v>67</v>
      </c>
      <c r="B6" s="400" t="s">
        <v>137</v>
      </c>
      <c r="C6" s="401" t="s">
        <v>119</v>
      </c>
      <c r="D6" s="400" t="s">
        <v>41</v>
      </c>
      <c r="E6" s="400" t="s">
        <v>187</v>
      </c>
      <c r="F6" s="400" t="s">
        <v>65</v>
      </c>
      <c r="G6" s="413" t="s">
        <v>219</v>
      </c>
      <c r="H6" s="415" t="s">
        <v>198</v>
      </c>
      <c r="J6" s="438"/>
      <c r="K6" s="189" t="s">
        <v>132</v>
      </c>
      <c r="L6" s="189" t="s">
        <v>133</v>
      </c>
      <c r="M6" s="117"/>
      <c r="N6" s="117"/>
      <c r="O6" s="439"/>
      <c r="Q6" s="24"/>
    </row>
    <row r="7" spans="1:18" ht="15" customHeight="1" x14ac:dyDescent="0.25">
      <c r="A7" s="737" t="s">
        <v>30</v>
      </c>
      <c r="B7" s="402" t="s">
        <v>144</v>
      </c>
      <c r="C7" s="403"/>
      <c r="D7" s="403"/>
      <c r="E7" s="404">
        <f>C7*D7</f>
        <v>0</v>
      </c>
      <c r="F7" s="405">
        <v>21</v>
      </c>
      <c r="G7" s="406">
        <f t="shared" ref="G7:G18" si="0">(E7*F7)/1000</f>
        <v>0</v>
      </c>
      <c r="H7" s="416"/>
      <c r="J7" s="438"/>
      <c r="K7" s="187" t="s">
        <v>144</v>
      </c>
      <c r="L7" s="188">
        <v>1</v>
      </c>
      <c r="M7" s="117"/>
      <c r="N7" s="117"/>
      <c r="O7" s="439"/>
      <c r="Q7" s="24"/>
    </row>
    <row r="8" spans="1:18" x14ac:dyDescent="0.25">
      <c r="A8" s="738"/>
      <c r="B8" s="407" t="s">
        <v>129</v>
      </c>
      <c r="C8" s="220"/>
      <c r="D8" s="220"/>
      <c r="E8" s="165">
        <f t="shared" ref="E8:E18" si="1">C8*D8</f>
        <v>0</v>
      </c>
      <c r="F8" s="150">
        <v>21</v>
      </c>
      <c r="G8" s="399">
        <f t="shared" si="0"/>
        <v>0</v>
      </c>
      <c r="H8" s="417"/>
      <c r="J8" s="438"/>
      <c r="K8" s="116" t="s">
        <v>129</v>
      </c>
      <c r="L8" s="188">
        <v>1.64</v>
      </c>
      <c r="M8" s="117"/>
      <c r="N8" s="117"/>
      <c r="O8" s="439"/>
      <c r="Q8" s="24"/>
    </row>
    <row r="9" spans="1:18" x14ac:dyDescent="0.25">
      <c r="A9" s="738"/>
      <c r="B9" s="407" t="s">
        <v>128</v>
      </c>
      <c r="C9" s="220"/>
      <c r="D9" s="220"/>
      <c r="E9" s="165">
        <f>C9*D9</f>
        <v>0</v>
      </c>
      <c r="F9" s="150">
        <v>21</v>
      </c>
      <c r="G9" s="399">
        <f t="shared" si="0"/>
        <v>0</v>
      </c>
      <c r="H9" s="425">
        <f>SUM(G7:G12)</f>
        <v>0</v>
      </c>
      <c r="J9" s="438"/>
      <c r="K9" s="116" t="s">
        <v>128</v>
      </c>
      <c r="L9" s="188">
        <v>0.17</v>
      </c>
      <c r="M9" s="117"/>
      <c r="N9" s="117"/>
      <c r="O9" s="439"/>
      <c r="Q9" s="24"/>
    </row>
    <row r="10" spans="1:18" s="115" customFormat="1" x14ac:dyDescent="0.25">
      <c r="A10" s="738"/>
      <c r="B10" s="407" t="s">
        <v>156</v>
      </c>
      <c r="C10" s="220"/>
      <c r="D10" s="220"/>
      <c r="E10" s="165">
        <f t="shared" si="1"/>
        <v>0</v>
      </c>
      <c r="F10" s="150">
        <v>21</v>
      </c>
      <c r="G10" s="399">
        <f t="shared" si="0"/>
        <v>0</v>
      </c>
      <c r="H10" s="417"/>
      <c r="J10" s="438"/>
      <c r="K10" s="116" t="s">
        <v>130</v>
      </c>
      <c r="L10" s="188">
        <v>1</v>
      </c>
      <c r="M10" s="117"/>
      <c r="N10" s="117"/>
      <c r="O10" s="439"/>
      <c r="Q10" s="24"/>
    </row>
    <row r="11" spans="1:18" x14ac:dyDescent="0.25">
      <c r="A11" s="738"/>
      <c r="B11" s="407" t="s">
        <v>130</v>
      </c>
      <c r="C11" s="220"/>
      <c r="D11" s="220"/>
      <c r="E11" s="165">
        <f t="shared" si="1"/>
        <v>0</v>
      </c>
      <c r="F11" s="150">
        <v>21</v>
      </c>
      <c r="G11" s="399">
        <f t="shared" si="0"/>
        <v>0</v>
      </c>
      <c r="H11" s="417"/>
      <c r="J11" s="438"/>
      <c r="K11" s="116" t="s">
        <v>135</v>
      </c>
      <c r="L11" s="188">
        <v>0.02</v>
      </c>
      <c r="M11" s="117"/>
      <c r="N11" s="117"/>
      <c r="O11" s="439"/>
      <c r="Q11" s="24"/>
    </row>
    <row r="12" spans="1:18" ht="15.75" thickBot="1" x14ac:dyDescent="0.3">
      <c r="A12" s="739"/>
      <c r="B12" s="423" t="s">
        <v>135</v>
      </c>
      <c r="C12" s="424"/>
      <c r="D12" s="424"/>
      <c r="E12" s="410">
        <f t="shared" si="1"/>
        <v>0</v>
      </c>
      <c r="F12" s="411">
        <v>21</v>
      </c>
      <c r="G12" s="414">
        <f t="shared" si="0"/>
        <v>0</v>
      </c>
      <c r="H12" s="417"/>
      <c r="J12" s="440"/>
      <c r="K12" s="441"/>
      <c r="L12" s="441"/>
      <c r="M12" s="441"/>
      <c r="N12" s="441"/>
      <c r="O12" s="442"/>
      <c r="Q12" s="24"/>
    </row>
    <row r="13" spans="1:18" ht="15.75" customHeight="1" x14ac:dyDescent="0.25">
      <c r="A13" s="732" t="s">
        <v>31</v>
      </c>
      <c r="B13" s="418" t="s">
        <v>125</v>
      </c>
      <c r="C13" s="419"/>
      <c r="D13" s="419"/>
      <c r="E13" s="420">
        <f t="shared" si="1"/>
        <v>0</v>
      </c>
      <c r="F13" s="421">
        <v>21</v>
      </c>
      <c r="G13" s="422">
        <f t="shared" si="0"/>
        <v>0</v>
      </c>
      <c r="H13" s="426"/>
      <c r="K13" s="115"/>
      <c r="L13" s="115"/>
      <c r="Q13" s="24"/>
    </row>
    <row r="14" spans="1:18" x14ac:dyDescent="0.25">
      <c r="A14" s="732"/>
      <c r="B14" s="408" t="s">
        <v>129</v>
      </c>
      <c r="C14" s="221"/>
      <c r="D14" s="221"/>
      <c r="E14" s="165">
        <f t="shared" si="1"/>
        <v>0</v>
      </c>
      <c r="F14" s="150">
        <v>21</v>
      </c>
      <c r="G14" s="399">
        <f t="shared" si="0"/>
        <v>0</v>
      </c>
      <c r="H14" s="427"/>
      <c r="J14" s="115"/>
      <c r="M14" s="115"/>
      <c r="N14" s="115"/>
      <c r="O14" s="115"/>
      <c r="Q14" s="24"/>
    </row>
    <row r="15" spans="1:18" s="115" customFormat="1" x14ac:dyDescent="0.25">
      <c r="A15" s="732"/>
      <c r="B15" s="408" t="s">
        <v>156</v>
      </c>
      <c r="C15" s="221"/>
      <c r="D15" s="221"/>
      <c r="E15" s="165">
        <f t="shared" si="1"/>
        <v>0</v>
      </c>
      <c r="F15" s="150">
        <v>21</v>
      </c>
      <c r="G15" s="399">
        <f t="shared" si="0"/>
        <v>0</v>
      </c>
      <c r="H15" s="242">
        <f>SUM(G13:G18)</f>
        <v>0</v>
      </c>
      <c r="J15"/>
      <c r="K15"/>
      <c r="L15"/>
      <c r="M15"/>
      <c r="N15"/>
      <c r="O15"/>
      <c r="Q15" s="24"/>
    </row>
    <row r="16" spans="1:18" x14ac:dyDescent="0.25">
      <c r="A16" s="732"/>
      <c r="B16" s="408" t="s">
        <v>128</v>
      </c>
      <c r="C16" s="222"/>
      <c r="D16" s="222"/>
      <c r="E16" s="165">
        <f t="shared" si="1"/>
        <v>0</v>
      </c>
      <c r="F16" s="150">
        <v>21</v>
      </c>
      <c r="G16" s="399">
        <f t="shared" si="0"/>
        <v>0</v>
      </c>
      <c r="H16" s="427"/>
      <c r="Q16" s="24"/>
    </row>
    <row r="17" spans="1:17" x14ac:dyDescent="0.25">
      <c r="A17" s="732"/>
      <c r="B17" s="408" t="s">
        <v>130</v>
      </c>
      <c r="C17" s="222"/>
      <c r="D17" s="222"/>
      <c r="E17" s="165">
        <f t="shared" si="1"/>
        <v>0</v>
      </c>
      <c r="F17" s="150">
        <v>21</v>
      </c>
      <c r="G17" s="399">
        <f t="shared" si="0"/>
        <v>0</v>
      </c>
      <c r="H17" s="427"/>
      <c r="M17" s="117"/>
      <c r="Q17" s="24"/>
    </row>
    <row r="18" spans="1:17" ht="15.75" thickBot="1" x14ac:dyDescent="0.3">
      <c r="A18" s="733"/>
      <c r="B18" s="409" t="s">
        <v>135</v>
      </c>
      <c r="C18" s="223"/>
      <c r="D18" s="223"/>
      <c r="E18" s="410">
        <f t="shared" si="1"/>
        <v>0</v>
      </c>
      <c r="F18" s="411">
        <v>21</v>
      </c>
      <c r="G18" s="414">
        <f t="shared" si="0"/>
        <v>0</v>
      </c>
      <c r="H18" s="428"/>
      <c r="Q18" s="24"/>
    </row>
    <row r="19" spans="1:17" x14ac:dyDescent="0.25">
      <c r="A19" s="115"/>
      <c r="B19" s="115"/>
      <c r="C19" s="115"/>
      <c r="D19" s="235" t="s">
        <v>155</v>
      </c>
      <c r="E19" s="115"/>
      <c r="F19" s="115"/>
      <c r="G19" s="115"/>
      <c r="H19" s="115"/>
      <c r="Q19" s="24"/>
    </row>
    <row r="20" spans="1:17" x14ac:dyDescent="0.25">
      <c r="A20" s="115"/>
      <c r="B20" s="115"/>
      <c r="C20" s="115"/>
      <c r="D20" s="79" t="s">
        <v>66</v>
      </c>
      <c r="E20" s="115"/>
      <c r="F20" s="115"/>
      <c r="G20" s="115"/>
      <c r="H20" s="115"/>
      <c r="Q20" s="24"/>
    </row>
    <row r="21" spans="1:17" x14ac:dyDescent="0.25">
      <c r="Q21" s="24"/>
    </row>
    <row r="22" spans="1:17" x14ac:dyDescent="0.25">
      <c r="Q22" s="24"/>
    </row>
    <row r="23" spans="1:17" x14ac:dyDescent="0.25">
      <c r="Q23" s="24"/>
    </row>
    <row r="24" spans="1:17" x14ac:dyDescent="0.25">
      <c r="Q24" s="24"/>
    </row>
    <row r="25" spans="1:17" x14ac:dyDescent="0.25">
      <c r="Q25" s="24"/>
    </row>
    <row r="26" spans="1:17" x14ac:dyDescent="0.25">
      <c r="Q26" s="24"/>
    </row>
    <row r="27" spans="1:17" x14ac:dyDescent="0.25">
      <c r="Q27" s="24"/>
    </row>
    <row r="28" spans="1:17" x14ac:dyDescent="0.25">
      <c r="Q28" s="24"/>
    </row>
    <row r="29" spans="1:17" x14ac:dyDescent="0.25">
      <c r="Q29" s="24"/>
    </row>
    <row r="30" spans="1:17" x14ac:dyDescent="0.25">
      <c r="Q30" s="24"/>
    </row>
    <row r="31" spans="1:17" x14ac:dyDescent="0.25">
      <c r="Q31" s="24"/>
    </row>
    <row r="32" spans="1:17" x14ac:dyDescent="0.25">
      <c r="Q32" s="24"/>
    </row>
    <row r="33" spans="1:17" x14ac:dyDescent="0.25">
      <c r="Q33" s="24"/>
    </row>
    <row r="34" spans="1:17" x14ac:dyDescent="0.25">
      <c r="Q34" s="24"/>
    </row>
    <row r="35" spans="1:17" x14ac:dyDescent="0.25">
      <c r="Q35" s="24"/>
    </row>
    <row r="36" spans="1:17" x14ac:dyDescent="0.25">
      <c r="Q36" s="24"/>
    </row>
    <row r="37" spans="1:17" ht="15.75" thickBot="1" x14ac:dyDescent="0.3">
      <c r="Q37" s="24"/>
    </row>
    <row r="38" spans="1:17" x14ac:dyDescent="0.25">
      <c r="B38" s="204" t="s">
        <v>139</v>
      </c>
      <c r="C38" s="205"/>
      <c r="D38" s="205"/>
      <c r="E38" s="205"/>
      <c r="F38" s="205"/>
      <c r="G38" s="205"/>
      <c r="H38" s="205"/>
      <c r="I38" s="205"/>
      <c r="J38" s="206"/>
      <c r="Q38" s="24"/>
    </row>
    <row r="39" spans="1:17" x14ac:dyDescent="0.25">
      <c r="B39" s="208" t="s">
        <v>140</v>
      </c>
      <c r="C39" s="209"/>
      <c r="D39" s="209"/>
      <c r="E39" s="209"/>
      <c r="F39" s="209"/>
      <c r="G39" s="209"/>
      <c r="H39" s="209"/>
      <c r="I39" s="209"/>
      <c r="J39" s="210"/>
      <c r="Q39" s="24"/>
    </row>
    <row r="40" spans="1:17" x14ac:dyDescent="0.25">
      <c r="B40" s="208" t="s">
        <v>141</v>
      </c>
      <c r="C40" s="209"/>
      <c r="D40" s="209"/>
      <c r="E40" s="209"/>
      <c r="F40" s="209"/>
      <c r="G40" s="209"/>
      <c r="H40" s="209"/>
      <c r="I40" s="209"/>
      <c r="J40" s="210"/>
      <c r="Q40" s="24"/>
    </row>
    <row r="41" spans="1:17" x14ac:dyDescent="0.25">
      <c r="B41" s="208" t="s">
        <v>143</v>
      </c>
      <c r="C41" s="209"/>
      <c r="D41" s="209"/>
      <c r="E41" s="209"/>
      <c r="F41" s="209"/>
      <c r="G41" s="209"/>
      <c r="H41" s="209"/>
      <c r="I41" s="209"/>
      <c r="J41" s="210"/>
      <c r="Q41" s="24"/>
    </row>
    <row r="42" spans="1:17" ht="15.75" thickBot="1" x14ac:dyDescent="0.3">
      <c r="B42" s="211" t="s">
        <v>142</v>
      </c>
      <c r="C42" s="212"/>
      <c r="D42" s="212"/>
      <c r="E42" s="212"/>
      <c r="F42" s="212"/>
      <c r="G42" s="212"/>
      <c r="H42" s="212"/>
      <c r="I42" s="212"/>
      <c r="J42" s="213"/>
      <c r="Q42" s="24"/>
    </row>
    <row r="43" spans="1:17" ht="15.75" thickBot="1" x14ac:dyDescent="0.3">
      <c r="Q43" s="24"/>
    </row>
    <row r="44" spans="1:17" ht="15" customHeight="1" x14ac:dyDescent="0.25">
      <c r="B44" s="726" t="s">
        <v>146</v>
      </c>
      <c r="C44" s="727"/>
      <c r="D44" s="727"/>
      <c r="E44" s="727"/>
      <c r="F44" s="727"/>
      <c r="G44" s="727"/>
      <c r="H44" s="727"/>
      <c r="I44" s="727"/>
      <c r="J44" s="728"/>
      <c r="Q44" s="24"/>
    </row>
    <row r="45" spans="1:17" ht="15.75" thickBot="1" x14ac:dyDescent="0.3">
      <c r="B45" s="729"/>
      <c r="C45" s="730"/>
      <c r="D45" s="730"/>
      <c r="E45" s="730"/>
      <c r="F45" s="730"/>
      <c r="G45" s="730"/>
      <c r="H45" s="730"/>
      <c r="I45" s="730"/>
      <c r="J45" s="731"/>
      <c r="Q45" s="24"/>
    </row>
    <row r="46" spans="1:17" x14ac:dyDescent="0.25">
      <c r="Q46" s="24"/>
    </row>
    <row r="47" spans="1:17" x14ac:dyDescent="0.25">
      <c r="Q47" s="24"/>
    </row>
    <row r="48" spans="1:17" x14ac:dyDescent="0.25">
      <c r="A48" s="24"/>
      <c r="B48" s="24"/>
      <c r="C48" s="24"/>
      <c r="D48" s="24"/>
      <c r="E48" s="24"/>
      <c r="F48" s="24"/>
      <c r="G48" s="24"/>
      <c r="H48" s="24"/>
      <c r="I48" s="24"/>
      <c r="J48" s="24"/>
      <c r="K48" s="24"/>
      <c r="L48" s="24"/>
      <c r="M48" s="24"/>
      <c r="N48" s="24"/>
      <c r="O48" s="24"/>
      <c r="P48" s="24"/>
      <c r="Q48" s="24"/>
    </row>
    <row r="49" spans="1:17" x14ac:dyDescent="0.25">
      <c r="A49" s="24"/>
      <c r="B49" s="24"/>
      <c r="C49" s="24"/>
      <c r="D49" s="24"/>
      <c r="E49" s="24"/>
      <c r="F49" s="24"/>
      <c r="G49" s="24"/>
      <c r="H49" s="24"/>
      <c r="I49" s="24"/>
      <c r="J49" s="24"/>
      <c r="K49" s="24"/>
      <c r="L49" s="24"/>
      <c r="M49" s="24"/>
      <c r="N49" s="24"/>
      <c r="O49" s="24"/>
      <c r="P49" s="24"/>
      <c r="Q49" s="24"/>
    </row>
  </sheetData>
  <mergeCells count="7">
    <mergeCell ref="B44:J45"/>
    <mergeCell ref="C1:K2"/>
    <mergeCell ref="A13:A18"/>
    <mergeCell ref="K5:N5"/>
    <mergeCell ref="J4:O4"/>
    <mergeCell ref="B4:G4"/>
    <mergeCell ref="A7:A1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Herramienta</vt:lpstr>
      <vt:lpstr>Fuentes de emisión</vt:lpstr>
      <vt:lpstr>Electricidad</vt:lpstr>
      <vt:lpstr>Combustibles</vt:lpstr>
      <vt:lpstr>Aguas residuales</vt:lpstr>
      <vt:lpstr>Residuos orgánicos</vt:lpstr>
      <vt:lpstr>Fertilizantes</vt:lpstr>
      <vt:lpstr>Proceso digestivo animales</vt:lpstr>
      <vt:lpstr>Manejo de estiércol animales</vt:lpstr>
      <vt:lpstr>Total CO2 estimación</vt:lpstr>
      <vt:lpstr>'Aguas residuales'!Área_de_impresión</vt:lpstr>
      <vt:lpstr>Combustibles!Área_de_impresión</vt:lpstr>
      <vt:lpstr>Electricidad!Área_de_impresión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Rojas</dc:creator>
  <cp:lastModifiedBy>ProyectosAmbientale</cp:lastModifiedBy>
  <cp:lastPrinted>2017-08-20T21:59:09Z</cp:lastPrinted>
  <dcterms:created xsi:type="dcterms:W3CDTF">2017-05-09T16:23:30Z</dcterms:created>
  <dcterms:modified xsi:type="dcterms:W3CDTF">2017-11-10T22:53:27Z</dcterms:modified>
</cp:coreProperties>
</file>